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6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52f\AC\Temp\"/>
    </mc:Choice>
  </mc:AlternateContent>
  <xr:revisionPtr revIDLastSave="0" documentId="8_{12CE96D8-52B5-4E02-B0DE-A41FAA53F6E5}" xr6:coauthVersionLast="47" xr6:coauthVersionMax="47" xr10:uidLastSave="{00000000-0000-0000-0000-000000000000}"/>
  <bookViews>
    <workbookView xWindow="-60" yWindow="-60" windowWidth="15480" windowHeight="11640" tabRatio="417" xr2:uid="{00000000-000D-0000-FFFF-FFFF00000000}"/>
  </bookViews>
  <sheets>
    <sheet name="TDC" sheetId="1" r:id="rId1"/>
    <sheet name="Coppa Italia" sheetId="2" r:id="rId2"/>
  </sheets>
  <definedNames>
    <definedName name="__Anonymous_Sheet_DB__1">TDC!$B$7:$AZ$36</definedName>
    <definedName name="_xlnm.Print_Area" localSheetId="1">'Coppa Italia'!$A$1:$W$45</definedName>
    <definedName name="_xlnm.Print_Area" localSheetId="0">TDC!$A$1:$AU$31</definedName>
    <definedName name="Excel_BuiltIn_Print_Area" localSheetId="0">TDC!$A$1:$AA$31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J7" i="2"/>
  <c r="L7" i="2"/>
  <c r="N7" i="2"/>
  <c r="P7" i="2"/>
  <c r="R7" i="2"/>
  <c r="T7" i="2"/>
  <c r="U7" i="2"/>
  <c r="V7" i="2"/>
  <c r="W7" i="2"/>
  <c r="A8" i="2"/>
  <c r="J8" i="2"/>
  <c r="L8" i="2"/>
  <c r="N8" i="2"/>
  <c r="P8" i="2"/>
  <c r="R8" i="2"/>
  <c r="T8" i="2"/>
  <c r="U8" i="2"/>
  <c r="V8" i="2"/>
  <c r="W8" i="2"/>
  <c r="A9" i="2"/>
  <c r="J9" i="2"/>
  <c r="L9" i="2"/>
  <c r="N9" i="2"/>
  <c r="P9" i="2"/>
  <c r="R9" i="2"/>
  <c r="T9" i="2"/>
  <c r="U9" i="2"/>
  <c r="V9" i="2"/>
  <c r="W9" i="2"/>
  <c r="A10" i="2"/>
  <c r="J10" i="2"/>
  <c r="L10" i="2"/>
  <c r="N10" i="2"/>
  <c r="P10" i="2"/>
  <c r="R10" i="2"/>
  <c r="T10" i="2"/>
  <c r="U10" i="2"/>
  <c r="V10" i="2"/>
  <c r="W10" i="2"/>
  <c r="A11" i="2"/>
  <c r="J11" i="2"/>
  <c r="L11" i="2"/>
  <c r="N11" i="2"/>
  <c r="P11" i="2"/>
  <c r="R11" i="2"/>
  <c r="T11" i="2"/>
  <c r="U11" i="2"/>
  <c r="V11" i="2"/>
  <c r="W11" i="2"/>
  <c r="A12" i="2"/>
  <c r="J12" i="2"/>
  <c r="L12" i="2"/>
  <c r="N12" i="2"/>
  <c r="P12" i="2"/>
  <c r="R12" i="2"/>
  <c r="T12" i="2"/>
  <c r="U12" i="2"/>
  <c r="V12" i="2"/>
  <c r="W12" i="2"/>
  <c r="A13" i="2"/>
  <c r="J13" i="2"/>
  <c r="L13" i="2"/>
  <c r="N13" i="2"/>
  <c r="P13" i="2"/>
  <c r="R13" i="2"/>
  <c r="T13" i="2"/>
  <c r="U13" i="2"/>
  <c r="V13" i="2"/>
  <c r="W13" i="2"/>
  <c r="A14" i="2"/>
  <c r="J14" i="2"/>
  <c r="L14" i="2"/>
  <c r="N14" i="2"/>
  <c r="P14" i="2"/>
  <c r="R14" i="2"/>
  <c r="T14" i="2"/>
  <c r="U14" i="2"/>
  <c r="V14" i="2"/>
  <c r="W14" i="2"/>
  <c r="A15" i="2"/>
  <c r="J15" i="2"/>
  <c r="L15" i="2"/>
  <c r="N15" i="2"/>
  <c r="P15" i="2"/>
  <c r="R15" i="2"/>
  <c r="T15" i="2"/>
  <c r="U15" i="2"/>
  <c r="V15" i="2"/>
  <c r="W15" i="2"/>
  <c r="A16" i="2"/>
  <c r="J16" i="2"/>
  <c r="L16" i="2"/>
  <c r="N16" i="2"/>
  <c r="P16" i="2"/>
  <c r="R16" i="2"/>
  <c r="T16" i="2"/>
  <c r="U16" i="2"/>
  <c r="V16" i="2"/>
  <c r="W16" i="2"/>
  <c r="A17" i="2"/>
  <c r="J17" i="2"/>
  <c r="L17" i="2"/>
  <c r="N17" i="2"/>
  <c r="P17" i="2"/>
  <c r="R17" i="2"/>
  <c r="T17" i="2"/>
  <c r="U17" i="2"/>
  <c r="V17" i="2"/>
  <c r="W17" i="2"/>
  <c r="A18" i="2"/>
  <c r="J18" i="2"/>
  <c r="L18" i="2"/>
  <c r="N18" i="2"/>
  <c r="P18" i="2"/>
  <c r="R18" i="2"/>
  <c r="T18" i="2"/>
  <c r="U18" i="2"/>
  <c r="V18" i="2"/>
  <c r="W18" i="2"/>
  <c r="A19" i="2"/>
  <c r="J19" i="2"/>
  <c r="L19" i="2"/>
  <c r="N19" i="2"/>
  <c r="P19" i="2"/>
  <c r="R19" i="2"/>
  <c r="T19" i="2"/>
  <c r="U19" i="2"/>
  <c r="V19" i="2"/>
  <c r="W19" i="2"/>
  <c r="A20" i="2"/>
  <c r="J20" i="2"/>
  <c r="L20" i="2"/>
  <c r="N20" i="2"/>
  <c r="P20" i="2"/>
  <c r="R20" i="2"/>
  <c r="T20" i="2"/>
  <c r="U20" i="2"/>
  <c r="V20" i="2"/>
  <c r="W20" i="2"/>
  <c r="A21" i="2"/>
  <c r="J21" i="2"/>
  <c r="L21" i="2"/>
  <c r="N21" i="2"/>
  <c r="P21" i="2"/>
  <c r="R21" i="2"/>
  <c r="T21" i="2"/>
  <c r="U21" i="2"/>
  <c r="V21" i="2"/>
  <c r="W21" i="2"/>
  <c r="A22" i="2"/>
  <c r="L22" i="2"/>
  <c r="N22" i="2"/>
  <c r="P22" i="2"/>
  <c r="R22" i="2"/>
  <c r="T22" i="2"/>
  <c r="U22" i="2"/>
  <c r="V22" i="2"/>
  <c r="W22" i="2"/>
  <c r="A23" i="2"/>
  <c r="J23" i="2"/>
  <c r="L23" i="2"/>
  <c r="N23" i="2"/>
  <c r="P23" i="2"/>
  <c r="R23" i="2"/>
  <c r="T23" i="2"/>
  <c r="U23" i="2"/>
  <c r="V23" i="2"/>
  <c r="W23" i="2"/>
  <c r="A24" i="2"/>
  <c r="J24" i="2"/>
  <c r="L24" i="2"/>
  <c r="N24" i="2"/>
  <c r="P24" i="2"/>
  <c r="R24" i="2"/>
  <c r="T24" i="2"/>
  <c r="U24" i="2"/>
  <c r="V24" i="2"/>
  <c r="W24" i="2"/>
  <c r="A25" i="2"/>
  <c r="J25" i="2"/>
  <c r="L25" i="2"/>
  <c r="N25" i="2"/>
  <c r="P25" i="2"/>
  <c r="R25" i="2"/>
  <c r="T25" i="2"/>
  <c r="U25" i="2"/>
  <c r="V25" i="2"/>
  <c r="W25" i="2"/>
  <c r="A26" i="2"/>
  <c r="J26" i="2"/>
  <c r="L26" i="2"/>
  <c r="N26" i="2"/>
  <c r="P26" i="2"/>
  <c r="R26" i="2"/>
  <c r="T26" i="2"/>
  <c r="U26" i="2"/>
  <c r="V26" i="2"/>
  <c r="W26" i="2"/>
  <c r="A27" i="2"/>
  <c r="J27" i="2"/>
  <c r="L27" i="2"/>
  <c r="N27" i="2"/>
  <c r="P27" i="2"/>
  <c r="R27" i="2"/>
  <c r="T27" i="2"/>
  <c r="U27" i="2"/>
  <c r="V27" i="2"/>
  <c r="W27" i="2"/>
  <c r="A28" i="2"/>
  <c r="J28" i="2"/>
  <c r="L28" i="2"/>
  <c r="N28" i="2"/>
  <c r="P28" i="2"/>
  <c r="R28" i="2"/>
  <c r="T28" i="2"/>
  <c r="U28" i="2"/>
  <c r="V28" i="2"/>
  <c r="W28" i="2"/>
  <c r="A29" i="2"/>
  <c r="J29" i="2"/>
  <c r="L29" i="2"/>
  <c r="N29" i="2"/>
  <c r="P29" i="2"/>
  <c r="R29" i="2"/>
  <c r="T29" i="2"/>
  <c r="U29" i="2"/>
  <c r="V29" i="2"/>
  <c r="W29" i="2"/>
  <c r="A30" i="2"/>
  <c r="J30" i="2"/>
  <c r="L30" i="2"/>
  <c r="N30" i="2"/>
  <c r="P30" i="2"/>
  <c r="R30" i="2"/>
  <c r="T30" i="2"/>
  <c r="U30" i="2"/>
  <c r="V30" i="2"/>
  <c r="W30" i="2"/>
  <c r="A31" i="2"/>
  <c r="J31" i="2"/>
  <c r="L31" i="2"/>
  <c r="N31" i="2"/>
  <c r="P31" i="2"/>
  <c r="R31" i="2"/>
  <c r="T31" i="2"/>
  <c r="U31" i="2"/>
  <c r="V31" i="2"/>
  <c r="W31" i="2"/>
  <c r="A32" i="2"/>
  <c r="J32" i="2"/>
  <c r="L32" i="2"/>
  <c r="N32" i="2"/>
  <c r="P32" i="2"/>
  <c r="R32" i="2"/>
  <c r="T32" i="2"/>
  <c r="U32" i="2"/>
  <c r="V32" i="2"/>
  <c r="W32" i="2"/>
  <c r="A33" i="2"/>
  <c r="J33" i="2"/>
  <c r="L33" i="2"/>
  <c r="N33" i="2"/>
  <c r="P33" i="2"/>
  <c r="R33" i="2"/>
  <c r="T33" i="2"/>
  <c r="U33" i="2"/>
  <c r="V33" i="2"/>
  <c r="W33" i="2"/>
  <c r="A34" i="2"/>
  <c r="J34" i="2"/>
  <c r="L34" i="2"/>
  <c r="N34" i="2"/>
  <c r="P34" i="2"/>
  <c r="R34" i="2"/>
  <c r="T34" i="2"/>
  <c r="U34" i="2"/>
  <c r="V34" i="2"/>
  <c r="W34" i="2"/>
  <c r="A35" i="2"/>
  <c r="J35" i="2"/>
  <c r="L35" i="2"/>
  <c r="N35" i="2"/>
  <c r="P35" i="2"/>
  <c r="R35" i="2"/>
  <c r="T35" i="2"/>
  <c r="U35" i="2"/>
  <c r="V35" i="2"/>
  <c r="W35" i="2"/>
  <c r="A36" i="2"/>
  <c r="J36" i="2"/>
  <c r="L36" i="2"/>
  <c r="N36" i="2"/>
  <c r="P36" i="2"/>
  <c r="R36" i="2"/>
  <c r="T36" i="2"/>
  <c r="U36" i="2"/>
  <c r="V36" i="2"/>
  <c r="W36" i="2"/>
  <c r="A37" i="2"/>
  <c r="J37" i="2"/>
  <c r="L37" i="2"/>
  <c r="N37" i="2"/>
  <c r="P37" i="2"/>
  <c r="R37" i="2"/>
  <c r="T37" i="2"/>
  <c r="U37" i="2"/>
  <c r="V37" i="2"/>
  <c r="W37" i="2"/>
  <c r="A38" i="2"/>
  <c r="J38" i="2"/>
  <c r="L38" i="2"/>
  <c r="N38" i="2"/>
  <c r="P38" i="2"/>
  <c r="R38" i="2"/>
  <c r="T38" i="2"/>
  <c r="U38" i="2"/>
  <c r="V38" i="2"/>
  <c r="W38" i="2"/>
  <c r="A39" i="2"/>
  <c r="J39" i="2"/>
  <c r="L39" i="2"/>
  <c r="N39" i="2"/>
  <c r="P39" i="2"/>
  <c r="R39" i="2"/>
  <c r="T39" i="2"/>
  <c r="U39" i="2"/>
  <c r="V39" i="2"/>
  <c r="W39" i="2"/>
  <c r="A40" i="2"/>
  <c r="J40" i="2"/>
  <c r="L40" i="2"/>
  <c r="N40" i="2"/>
  <c r="P40" i="2"/>
  <c r="R40" i="2"/>
  <c r="T40" i="2"/>
  <c r="U40" i="2"/>
  <c r="V40" i="2"/>
  <c r="W40" i="2"/>
  <c r="A41" i="2"/>
  <c r="J41" i="2"/>
  <c r="L41" i="2"/>
  <c r="N41" i="2"/>
  <c r="P41" i="2"/>
  <c r="R41" i="2"/>
  <c r="T41" i="2"/>
  <c r="U41" i="2"/>
  <c r="V41" i="2"/>
  <c r="W41" i="2"/>
  <c r="A42" i="2"/>
  <c r="J42" i="2"/>
  <c r="L42" i="2"/>
  <c r="N42" i="2"/>
  <c r="P42" i="2"/>
  <c r="R42" i="2"/>
  <c r="T42" i="2"/>
  <c r="U42" i="2"/>
  <c r="V42" i="2"/>
  <c r="W42" i="2"/>
  <c r="A43" i="2"/>
  <c r="J43" i="2"/>
  <c r="L43" i="2"/>
  <c r="N43" i="2"/>
  <c r="P43" i="2"/>
  <c r="R43" i="2"/>
  <c r="T43" i="2"/>
  <c r="V43" i="2"/>
  <c r="W43" i="2"/>
  <c r="A44" i="2"/>
  <c r="J44" i="2"/>
  <c r="L44" i="2"/>
  <c r="N44" i="2"/>
  <c r="P44" i="2"/>
  <c r="R44" i="2"/>
  <c r="T44" i="2"/>
  <c r="U44" i="2"/>
  <c r="V44" i="2"/>
  <c r="W44" i="2"/>
  <c r="A45" i="2"/>
  <c r="R45" i="2"/>
  <c r="T45" i="2"/>
  <c r="U45" i="2"/>
  <c r="V45" i="2"/>
  <c r="W45" i="2"/>
  <c r="A46" i="2"/>
  <c r="J46" i="2"/>
  <c r="L46" i="2"/>
  <c r="N46" i="2"/>
  <c r="P46" i="2"/>
  <c r="R46" i="2"/>
  <c r="T46" i="2"/>
  <c r="V46" i="2"/>
  <c r="W46" i="2"/>
  <c r="A47" i="2"/>
  <c r="J47" i="2"/>
  <c r="L47" i="2"/>
  <c r="N47" i="2"/>
  <c r="P47" i="2"/>
  <c r="R47" i="2"/>
  <c r="T47" i="2"/>
  <c r="U47" i="2"/>
  <c r="V47" i="2"/>
  <c r="W47" i="2"/>
  <c r="A48" i="2"/>
  <c r="R48" i="2"/>
  <c r="T48" i="2"/>
  <c r="U48" i="2"/>
  <c r="V48" i="2"/>
  <c r="W48" i="2"/>
  <c r="A49" i="2"/>
  <c r="J49" i="2"/>
  <c r="L49" i="2"/>
  <c r="N49" i="2"/>
  <c r="P49" i="2"/>
  <c r="R49" i="2"/>
  <c r="T49" i="2"/>
  <c r="U49" i="2"/>
  <c r="V49" i="2"/>
  <c r="W49" i="2"/>
  <c r="A50" i="2"/>
  <c r="J50" i="2"/>
  <c r="L50" i="2"/>
  <c r="N50" i="2"/>
  <c r="P50" i="2"/>
  <c r="R50" i="2"/>
  <c r="T50" i="2"/>
  <c r="U50" i="2"/>
  <c r="V50" i="2"/>
  <c r="W50" i="2"/>
  <c r="A51" i="2"/>
  <c r="J51" i="2"/>
  <c r="L51" i="2"/>
  <c r="N51" i="2"/>
  <c r="P51" i="2"/>
  <c r="R51" i="2"/>
  <c r="T51" i="2"/>
  <c r="U51" i="2"/>
  <c r="V51" i="2"/>
  <c r="W51" i="2"/>
  <c r="A52" i="2"/>
  <c r="J52" i="2"/>
  <c r="L52" i="2"/>
  <c r="N52" i="2"/>
  <c r="P52" i="2"/>
  <c r="R52" i="2"/>
  <c r="T52" i="2"/>
  <c r="U52" i="2"/>
  <c r="V52" i="2"/>
  <c r="W52" i="2"/>
  <c r="J5" i="1"/>
  <c r="AT5" i="1"/>
  <c r="A7" i="1"/>
  <c r="O7" i="1"/>
  <c r="Q7" i="1"/>
  <c r="S7" i="1"/>
  <c r="U7" i="1"/>
  <c r="Y7" i="1"/>
  <c r="AA7" i="1"/>
  <c r="AG7" i="1"/>
  <c r="AT7" i="1"/>
  <c r="M7" i="1"/>
  <c r="W7" i="1"/>
  <c r="AC7" i="1"/>
  <c r="AI7" i="1"/>
  <c r="AS7" i="1"/>
  <c r="AU7" i="1"/>
  <c r="AX7" i="1"/>
  <c r="AY7" i="1"/>
  <c r="AZ7" i="1"/>
  <c r="AV7" i="1"/>
  <c r="AW7" i="1"/>
  <c r="J7" i="1"/>
  <c r="AP7" i="1"/>
  <c r="AQ7" i="1"/>
  <c r="A8" i="1"/>
  <c r="O8" i="1"/>
  <c r="Q8" i="1"/>
  <c r="S8" i="1"/>
  <c r="U8" i="1"/>
  <c r="Y8" i="1"/>
  <c r="AA8" i="1"/>
  <c r="AE8" i="1"/>
  <c r="AG8" i="1"/>
  <c r="AT8" i="1"/>
  <c r="M8" i="1"/>
  <c r="W8" i="1"/>
  <c r="AC8" i="1"/>
  <c r="AI8" i="1"/>
  <c r="AS8" i="1"/>
  <c r="AU8" i="1"/>
  <c r="AX8" i="1"/>
  <c r="AY8" i="1"/>
  <c r="AZ8" i="1"/>
  <c r="AV8" i="1"/>
  <c r="AW8" i="1"/>
  <c r="J8" i="1"/>
  <c r="AP8" i="1"/>
  <c r="AQ8" i="1"/>
  <c r="A9" i="1"/>
  <c r="O9" i="1"/>
  <c r="Q9" i="1"/>
  <c r="S9" i="1"/>
  <c r="U9" i="1"/>
  <c r="Y9" i="1"/>
  <c r="AA9" i="1"/>
  <c r="AE9" i="1"/>
  <c r="AG9" i="1"/>
  <c r="AT9" i="1"/>
  <c r="M9" i="1"/>
  <c r="W9" i="1"/>
  <c r="AC9" i="1"/>
  <c r="AI9" i="1"/>
  <c r="AS9" i="1"/>
  <c r="AU9" i="1"/>
  <c r="AX9" i="1"/>
  <c r="AY9" i="1"/>
  <c r="AZ9" i="1"/>
  <c r="AV9" i="1"/>
  <c r="AW9" i="1"/>
  <c r="J9" i="1"/>
  <c r="AP9" i="1"/>
  <c r="AQ9" i="1"/>
  <c r="A10" i="1"/>
  <c r="O10" i="1"/>
  <c r="Q10" i="1"/>
  <c r="S10" i="1"/>
  <c r="U10" i="1"/>
  <c r="Y10" i="1"/>
  <c r="AA10" i="1"/>
  <c r="AE10" i="1"/>
  <c r="AG10" i="1"/>
  <c r="AT10" i="1"/>
  <c r="M10" i="1"/>
  <c r="W10" i="1"/>
  <c r="AC10" i="1"/>
  <c r="AI10" i="1"/>
  <c r="AS10" i="1"/>
  <c r="AU10" i="1"/>
  <c r="AX10" i="1"/>
  <c r="AY10" i="1"/>
  <c r="AZ10" i="1"/>
  <c r="AV10" i="1"/>
  <c r="AW10" i="1"/>
  <c r="J10" i="1"/>
  <c r="AP10" i="1"/>
  <c r="AQ10" i="1"/>
  <c r="A11" i="1"/>
  <c r="O11" i="1"/>
  <c r="Q11" i="1"/>
  <c r="S11" i="1"/>
  <c r="U11" i="1"/>
  <c r="Y11" i="1"/>
  <c r="AA11" i="1"/>
  <c r="AE11" i="1"/>
  <c r="AG11" i="1"/>
  <c r="AT11" i="1"/>
  <c r="M11" i="1"/>
  <c r="W11" i="1"/>
  <c r="AC11" i="1"/>
  <c r="AI11" i="1"/>
  <c r="AS11" i="1"/>
  <c r="AU11" i="1"/>
  <c r="AX11" i="1"/>
  <c r="AY11" i="1"/>
  <c r="AZ11" i="1"/>
  <c r="AV11" i="1"/>
  <c r="AW11" i="1"/>
  <c r="J11" i="1"/>
  <c r="AP11" i="1"/>
  <c r="AQ11" i="1"/>
  <c r="A12" i="1"/>
  <c r="O12" i="1"/>
  <c r="Q12" i="1"/>
  <c r="S12" i="1"/>
  <c r="U12" i="1"/>
  <c r="Y12" i="1"/>
  <c r="AA12" i="1"/>
  <c r="AE12" i="1"/>
  <c r="AG12" i="1"/>
  <c r="AT12" i="1"/>
  <c r="M12" i="1"/>
  <c r="W12" i="1"/>
  <c r="AC12" i="1"/>
  <c r="AI12" i="1"/>
  <c r="AS12" i="1"/>
  <c r="AU12" i="1"/>
  <c r="AX12" i="1"/>
  <c r="AY12" i="1"/>
  <c r="AZ12" i="1"/>
  <c r="AV12" i="1"/>
  <c r="AW12" i="1"/>
  <c r="J12" i="1"/>
  <c r="AP12" i="1"/>
  <c r="AQ12" i="1"/>
  <c r="A13" i="1"/>
  <c r="O13" i="1"/>
  <c r="Q13" i="1"/>
  <c r="S13" i="1"/>
  <c r="U13" i="1"/>
  <c r="Y13" i="1"/>
  <c r="AA13" i="1"/>
  <c r="AE13" i="1"/>
  <c r="AG13" i="1"/>
  <c r="AT13" i="1"/>
  <c r="M13" i="1"/>
  <c r="W13" i="1"/>
  <c r="AC13" i="1"/>
  <c r="AI13" i="1"/>
  <c r="AS13" i="1"/>
  <c r="AU13" i="1"/>
  <c r="AX13" i="1"/>
  <c r="AY13" i="1"/>
  <c r="AZ13" i="1"/>
  <c r="AV13" i="1"/>
  <c r="AW13" i="1"/>
  <c r="J13" i="1"/>
  <c r="AP13" i="1"/>
  <c r="AQ13" i="1"/>
  <c r="A14" i="1"/>
  <c r="O14" i="1"/>
  <c r="Q14" i="1"/>
  <c r="S14" i="1"/>
  <c r="U14" i="1"/>
  <c r="AA14" i="1"/>
  <c r="AE14" i="1"/>
  <c r="AG14" i="1"/>
  <c r="AT14" i="1"/>
  <c r="M14" i="1"/>
  <c r="W14" i="1"/>
  <c r="AC14" i="1"/>
  <c r="AI14" i="1"/>
  <c r="AS14" i="1"/>
  <c r="AU14" i="1"/>
  <c r="AX14" i="1"/>
  <c r="AY14" i="1"/>
  <c r="AZ14" i="1"/>
  <c r="AV14" i="1"/>
  <c r="AW14" i="1"/>
  <c r="J14" i="1"/>
  <c r="AP14" i="1"/>
  <c r="AQ14" i="1"/>
  <c r="A15" i="1"/>
  <c r="O15" i="1"/>
  <c r="Q15" i="1"/>
  <c r="S15" i="1"/>
  <c r="U15" i="1"/>
  <c r="Y15" i="1"/>
  <c r="AA15" i="1"/>
  <c r="AE15" i="1"/>
  <c r="AG15" i="1"/>
  <c r="AT15" i="1"/>
  <c r="M15" i="1"/>
  <c r="W15" i="1"/>
  <c r="AC15" i="1"/>
  <c r="AI15" i="1"/>
  <c r="AS15" i="1"/>
  <c r="AU15" i="1"/>
  <c r="AX15" i="1"/>
  <c r="AY15" i="1"/>
  <c r="AZ15" i="1"/>
  <c r="AV15" i="1"/>
  <c r="AW15" i="1"/>
  <c r="J15" i="1"/>
  <c r="AP15" i="1"/>
  <c r="AQ15" i="1"/>
  <c r="A16" i="1"/>
  <c r="O16" i="1"/>
  <c r="Q16" i="1"/>
  <c r="S16" i="1"/>
  <c r="U16" i="1"/>
  <c r="Y16" i="1"/>
  <c r="AA16" i="1"/>
  <c r="AE16" i="1"/>
  <c r="AG16" i="1"/>
  <c r="AT16" i="1"/>
  <c r="M16" i="1"/>
  <c r="W16" i="1"/>
  <c r="AC16" i="1"/>
  <c r="AI16" i="1"/>
  <c r="AS16" i="1"/>
  <c r="AU16" i="1"/>
  <c r="AX16" i="1"/>
  <c r="AY16" i="1"/>
  <c r="AZ16" i="1"/>
  <c r="AV16" i="1"/>
  <c r="AW16" i="1"/>
  <c r="J16" i="1"/>
  <c r="AP16" i="1"/>
  <c r="AQ16" i="1"/>
  <c r="A17" i="1"/>
  <c r="O17" i="1"/>
  <c r="Q17" i="1"/>
  <c r="S17" i="1"/>
  <c r="U17" i="1"/>
  <c r="Y17" i="1"/>
  <c r="AA17" i="1"/>
  <c r="AE17" i="1"/>
  <c r="AG17" i="1"/>
  <c r="AK17" i="1"/>
  <c r="AM17" i="1"/>
  <c r="AO17" i="1"/>
  <c r="AT17" i="1"/>
  <c r="M17" i="1"/>
  <c r="W17" i="1"/>
  <c r="AC17" i="1"/>
  <c r="AI17" i="1"/>
  <c r="AS17" i="1"/>
  <c r="AU17" i="1"/>
  <c r="AX17" i="1"/>
  <c r="AY17" i="1"/>
  <c r="AZ17" i="1"/>
  <c r="AV17" i="1"/>
  <c r="AW17" i="1"/>
  <c r="J17" i="1"/>
  <c r="AP17" i="1"/>
  <c r="AQ17" i="1"/>
  <c r="A18" i="1"/>
  <c r="O18" i="1"/>
  <c r="Q18" i="1"/>
  <c r="Y18" i="1"/>
  <c r="AA18" i="1"/>
  <c r="AE18" i="1"/>
  <c r="AG18" i="1"/>
  <c r="AT18" i="1"/>
  <c r="M18" i="1"/>
  <c r="W18" i="1"/>
  <c r="AC18" i="1"/>
  <c r="AI18" i="1"/>
  <c r="AS18" i="1"/>
  <c r="AU18" i="1"/>
  <c r="AX18" i="1"/>
  <c r="AY18" i="1"/>
  <c r="AZ18" i="1"/>
  <c r="AV18" i="1"/>
  <c r="AW18" i="1"/>
  <c r="J18" i="1"/>
  <c r="AP18" i="1"/>
  <c r="AQ18" i="1"/>
  <c r="A19" i="1"/>
  <c r="O19" i="1"/>
  <c r="Q19" i="1"/>
  <c r="S19" i="1"/>
  <c r="U19" i="1"/>
  <c r="Y19" i="1"/>
  <c r="AA19" i="1"/>
  <c r="AE19" i="1"/>
  <c r="AG19" i="1"/>
  <c r="AK19" i="1"/>
  <c r="AM19" i="1"/>
  <c r="AO19" i="1"/>
  <c r="AT19" i="1"/>
  <c r="M19" i="1"/>
  <c r="W19" i="1"/>
  <c r="AC19" i="1"/>
  <c r="AI19" i="1"/>
  <c r="AS19" i="1"/>
  <c r="AU19" i="1"/>
  <c r="AX19" i="1"/>
  <c r="AY19" i="1"/>
  <c r="AZ19" i="1"/>
  <c r="AV19" i="1"/>
  <c r="AW19" i="1"/>
  <c r="J19" i="1"/>
  <c r="AP19" i="1"/>
  <c r="AQ19" i="1"/>
  <c r="A20" i="1"/>
  <c r="O20" i="1"/>
  <c r="Q20" i="1"/>
  <c r="S20" i="1"/>
  <c r="U20" i="1"/>
  <c r="Y20" i="1"/>
  <c r="AA20" i="1"/>
  <c r="AE20" i="1"/>
  <c r="AG20" i="1"/>
  <c r="AK20" i="1"/>
  <c r="AM20" i="1"/>
  <c r="AO20" i="1"/>
  <c r="AT20" i="1"/>
  <c r="M20" i="1"/>
  <c r="W20" i="1"/>
  <c r="AC20" i="1"/>
  <c r="AI20" i="1"/>
  <c r="AS20" i="1"/>
  <c r="AU20" i="1"/>
  <c r="AX20" i="1"/>
  <c r="AY20" i="1"/>
  <c r="AZ20" i="1"/>
  <c r="AV20" i="1"/>
  <c r="AW20" i="1"/>
  <c r="J20" i="1"/>
  <c r="AP20" i="1"/>
  <c r="AQ20" i="1"/>
  <c r="A21" i="1"/>
  <c r="O21" i="1"/>
  <c r="S21" i="1"/>
  <c r="U21" i="1"/>
  <c r="Y21" i="1"/>
  <c r="AA21" i="1"/>
  <c r="AE21" i="1"/>
  <c r="AG21" i="1"/>
  <c r="AT21" i="1"/>
  <c r="M21" i="1"/>
  <c r="W21" i="1"/>
  <c r="AC21" i="1"/>
  <c r="AI21" i="1"/>
  <c r="AS21" i="1"/>
  <c r="AU21" i="1"/>
  <c r="AX21" i="1"/>
  <c r="AY21" i="1"/>
  <c r="AZ21" i="1"/>
  <c r="AV21" i="1"/>
  <c r="AW21" i="1"/>
  <c r="J21" i="1"/>
  <c r="AP21" i="1"/>
  <c r="AQ21" i="1"/>
  <c r="A22" i="1"/>
  <c r="O22" i="1"/>
  <c r="S22" i="1"/>
  <c r="U22" i="1"/>
  <c r="Y22" i="1"/>
  <c r="AA22" i="1"/>
  <c r="AE22" i="1"/>
  <c r="AG22" i="1"/>
  <c r="AT22" i="1"/>
  <c r="M22" i="1"/>
  <c r="W22" i="1"/>
  <c r="AC22" i="1"/>
  <c r="AI22" i="1"/>
  <c r="AS22" i="1"/>
  <c r="AU22" i="1"/>
  <c r="AX22" i="1"/>
  <c r="AY22" i="1"/>
  <c r="AZ22" i="1"/>
  <c r="AV22" i="1"/>
  <c r="AW22" i="1"/>
  <c r="J22" i="1"/>
  <c r="AP22" i="1"/>
  <c r="AQ22" i="1"/>
  <c r="A23" i="1"/>
  <c r="O23" i="1"/>
  <c r="S23" i="1"/>
  <c r="U23" i="1"/>
  <c r="Y23" i="1"/>
  <c r="AA23" i="1"/>
  <c r="AE23" i="1"/>
  <c r="AG23" i="1"/>
  <c r="AT23" i="1"/>
  <c r="M23" i="1"/>
  <c r="W23" i="1"/>
  <c r="AC23" i="1"/>
  <c r="AI23" i="1"/>
  <c r="AS23" i="1"/>
  <c r="AU23" i="1"/>
  <c r="AX23" i="1"/>
  <c r="AY23" i="1"/>
  <c r="AZ23" i="1"/>
  <c r="AV23" i="1"/>
  <c r="AW23" i="1"/>
  <c r="J23" i="1"/>
  <c r="AP23" i="1"/>
  <c r="AQ23" i="1"/>
  <c r="A24" i="1"/>
  <c r="O24" i="1"/>
  <c r="S24" i="1"/>
  <c r="U24" i="1"/>
  <c r="Y24" i="1"/>
  <c r="AA24" i="1"/>
  <c r="AE24" i="1"/>
  <c r="AG24" i="1"/>
  <c r="AT24" i="1"/>
  <c r="M24" i="1"/>
  <c r="W24" i="1"/>
  <c r="AC24" i="1"/>
  <c r="AI24" i="1"/>
  <c r="AS24" i="1"/>
  <c r="AU24" i="1"/>
  <c r="AX24" i="1"/>
  <c r="AY24" i="1"/>
  <c r="AZ24" i="1"/>
  <c r="AV24" i="1"/>
  <c r="AW24" i="1"/>
  <c r="J24" i="1"/>
  <c r="AP24" i="1"/>
  <c r="AQ24" i="1"/>
  <c r="A25" i="1"/>
  <c r="O25" i="1"/>
  <c r="S25" i="1"/>
  <c r="U25" i="1"/>
  <c r="Y25" i="1"/>
  <c r="AA25" i="1"/>
  <c r="AE25" i="1"/>
  <c r="AK25" i="1"/>
  <c r="AM25" i="1"/>
  <c r="AO25" i="1"/>
  <c r="AT25" i="1"/>
  <c r="M25" i="1"/>
  <c r="W25" i="1"/>
  <c r="AC25" i="1"/>
  <c r="AI25" i="1"/>
  <c r="AS25" i="1"/>
  <c r="AU25" i="1"/>
  <c r="AX25" i="1"/>
  <c r="AY25" i="1"/>
  <c r="AZ25" i="1"/>
  <c r="AV25" i="1"/>
  <c r="AW25" i="1"/>
  <c r="J25" i="1"/>
  <c r="AP25" i="1"/>
  <c r="AQ25" i="1"/>
  <c r="A26" i="1"/>
  <c r="O26" i="1"/>
  <c r="S26" i="1"/>
  <c r="U26" i="1"/>
  <c r="Y26" i="1"/>
  <c r="AA26" i="1"/>
  <c r="AE26" i="1"/>
  <c r="AG26" i="1"/>
  <c r="AK26" i="1"/>
  <c r="AM26" i="1"/>
  <c r="AO26" i="1"/>
  <c r="AT26" i="1"/>
  <c r="M26" i="1"/>
  <c r="W26" i="1"/>
  <c r="AC26" i="1"/>
  <c r="AI26" i="1"/>
  <c r="AS26" i="1"/>
  <c r="AU26" i="1"/>
  <c r="AX26" i="1"/>
  <c r="AY26" i="1"/>
  <c r="AZ26" i="1"/>
  <c r="AV26" i="1"/>
  <c r="AW26" i="1"/>
  <c r="J26" i="1"/>
  <c r="AP26" i="1"/>
  <c r="AQ26" i="1"/>
  <c r="A27" i="1"/>
  <c r="O27" i="1"/>
  <c r="Q27" i="1"/>
  <c r="S27" i="1"/>
  <c r="U27" i="1"/>
  <c r="Y27" i="1"/>
  <c r="AA27" i="1"/>
  <c r="AE27" i="1"/>
  <c r="AG27" i="1"/>
  <c r="AK27" i="1"/>
  <c r="AM27" i="1"/>
  <c r="AO27" i="1"/>
  <c r="AT27" i="1"/>
  <c r="M27" i="1"/>
  <c r="W27" i="1"/>
  <c r="AC27" i="1"/>
  <c r="AI27" i="1"/>
  <c r="AS27" i="1"/>
  <c r="AU27" i="1"/>
  <c r="AX27" i="1"/>
  <c r="AY27" i="1"/>
  <c r="AZ27" i="1"/>
  <c r="AV27" i="1"/>
  <c r="AW27" i="1"/>
  <c r="J27" i="1"/>
  <c r="AP27" i="1"/>
  <c r="AQ27" i="1"/>
  <c r="A28" i="1"/>
  <c r="O28" i="1"/>
  <c r="Q28" i="1"/>
  <c r="S28" i="1"/>
  <c r="U28" i="1"/>
  <c r="AE28" i="1"/>
  <c r="AG28" i="1"/>
  <c r="AT28" i="1"/>
  <c r="M28" i="1"/>
  <c r="W28" i="1"/>
  <c r="AC28" i="1"/>
  <c r="AI28" i="1"/>
  <c r="AS28" i="1"/>
  <c r="AU28" i="1"/>
  <c r="AX28" i="1"/>
  <c r="AY28" i="1"/>
  <c r="AZ28" i="1"/>
  <c r="AV28" i="1"/>
  <c r="AW28" i="1"/>
  <c r="J28" i="1"/>
  <c r="AP28" i="1"/>
  <c r="AQ28" i="1"/>
  <c r="A29" i="1"/>
  <c r="O29" i="1"/>
  <c r="S29" i="1"/>
  <c r="U29" i="1"/>
  <c r="Y29" i="1"/>
  <c r="AA29" i="1"/>
  <c r="AE29" i="1"/>
  <c r="AG29" i="1"/>
  <c r="AK29" i="1"/>
  <c r="AM29" i="1"/>
  <c r="AO29" i="1"/>
  <c r="AT29" i="1"/>
  <c r="M29" i="1"/>
  <c r="W29" i="1"/>
  <c r="AC29" i="1"/>
  <c r="AI29" i="1"/>
  <c r="AS29" i="1"/>
  <c r="AU29" i="1"/>
  <c r="AX29" i="1"/>
  <c r="AY29" i="1"/>
  <c r="AZ29" i="1"/>
  <c r="AV29" i="1"/>
  <c r="AW29" i="1"/>
  <c r="J29" i="1"/>
  <c r="AP29" i="1"/>
  <c r="AQ29" i="1"/>
  <c r="O30" i="1"/>
  <c r="Y30" i="1"/>
  <c r="AA30" i="1"/>
  <c r="AE30" i="1"/>
  <c r="AG30" i="1"/>
  <c r="AK30" i="1"/>
  <c r="AM30" i="1"/>
  <c r="AO30" i="1"/>
  <c r="AT30" i="1"/>
  <c r="M30" i="1"/>
  <c r="W30" i="1"/>
  <c r="AC30" i="1"/>
  <c r="AI30" i="1"/>
  <c r="AS30" i="1"/>
  <c r="AU30" i="1"/>
  <c r="AX30" i="1"/>
  <c r="AY30" i="1"/>
  <c r="AZ30" i="1"/>
  <c r="AV30" i="1"/>
  <c r="AW30" i="1"/>
  <c r="J30" i="1"/>
  <c r="AP30" i="1"/>
  <c r="AQ30" i="1"/>
  <c r="O31" i="1"/>
  <c r="Q31" i="1"/>
  <c r="S31" i="1"/>
  <c r="U31" i="1"/>
  <c r="Y31" i="1"/>
  <c r="AA31" i="1"/>
  <c r="AE31" i="1"/>
  <c r="AG31" i="1"/>
  <c r="AT31" i="1"/>
  <c r="M31" i="1"/>
  <c r="W31" i="1"/>
  <c r="AC31" i="1"/>
  <c r="AI31" i="1"/>
  <c r="AS31" i="1"/>
  <c r="AU31" i="1"/>
  <c r="AX31" i="1"/>
  <c r="AY31" i="1"/>
  <c r="AZ31" i="1"/>
  <c r="AV31" i="1"/>
  <c r="AW31" i="1"/>
  <c r="J31" i="1"/>
  <c r="AP31" i="1"/>
  <c r="AQ31" i="1"/>
  <c r="A32" i="1"/>
  <c r="O32" i="1"/>
  <c r="Q32" i="1"/>
  <c r="S32" i="1"/>
  <c r="U32" i="1"/>
  <c r="Y32" i="1"/>
  <c r="AA32" i="1"/>
  <c r="AE32" i="1"/>
  <c r="AG32" i="1"/>
  <c r="AK32" i="1"/>
  <c r="AM32" i="1"/>
  <c r="AO32" i="1"/>
  <c r="AT32" i="1"/>
  <c r="M32" i="1"/>
  <c r="W32" i="1"/>
  <c r="AC32" i="1"/>
  <c r="AI32" i="1"/>
  <c r="AS32" i="1"/>
  <c r="AU32" i="1"/>
  <c r="AX32" i="1"/>
  <c r="AY32" i="1"/>
  <c r="AZ32" i="1"/>
  <c r="AV32" i="1"/>
  <c r="AW32" i="1"/>
  <c r="J32" i="1"/>
  <c r="AP32" i="1"/>
  <c r="AQ32" i="1"/>
  <c r="A33" i="1"/>
  <c r="O33" i="1"/>
  <c r="Q33" i="1"/>
  <c r="S33" i="1"/>
  <c r="U33" i="1"/>
  <c r="Y33" i="1"/>
  <c r="AA33" i="1"/>
  <c r="AE33" i="1"/>
  <c r="AG33" i="1"/>
  <c r="AT33" i="1"/>
  <c r="M33" i="1"/>
  <c r="W33" i="1"/>
  <c r="AC33" i="1"/>
  <c r="AI33" i="1"/>
  <c r="AS33" i="1"/>
  <c r="AU33" i="1"/>
  <c r="AX33" i="1"/>
  <c r="AY33" i="1"/>
  <c r="AZ33" i="1"/>
  <c r="AV33" i="1"/>
  <c r="AW33" i="1"/>
  <c r="J33" i="1"/>
  <c r="AP33" i="1"/>
  <c r="AQ33" i="1"/>
  <c r="O34" i="1"/>
  <c r="Q34" i="1"/>
  <c r="AE34" i="1"/>
  <c r="AG34" i="1"/>
  <c r="AK34" i="1"/>
  <c r="AM34" i="1"/>
  <c r="AO34" i="1"/>
  <c r="AT34" i="1"/>
  <c r="M34" i="1"/>
  <c r="W34" i="1"/>
  <c r="AC34" i="1"/>
  <c r="AI34" i="1"/>
  <c r="AS34" i="1"/>
  <c r="AU34" i="1"/>
  <c r="AX34" i="1"/>
  <c r="AY34" i="1"/>
  <c r="AZ34" i="1"/>
  <c r="AV34" i="1"/>
  <c r="AW34" i="1"/>
  <c r="J34" i="1"/>
  <c r="AP34" i="1"/>
  <c r="AQ34" i="1"/>
  <c r="A35" i="1"/>
  <c r="O35" i="1"/>
  <c r="Q35" i="1"/>
  <c r="S35" i="1"/>
  <c r="U35" i="1"/>
  <c r="Y35" i="1"/>
  <c r="AA35" i="1"/>
  <c r="AE35" i="1"/>
  <c r="AG35" i="1"/>
  <c r="AK35" i="1"/>
  <c r="AM35" i="1"/>
  <c r="AO35" i="1"/>
  <c r="AT35" i="1"/>
  <c r="M35" i="1"/>
  <c r="W35" i="1"/>
  <c r="AC35" i="1"/>
  <c r="AI35" i="1"/>
  <c r="AS35" i="1"/>
  <c r="AU35" i="1"/>
  <c r="AX35" i="1"/>
  <c r="AY35" i="1"/>
  <c r="AZ35" i="1"/>
  <c r="AV35" i="1"/>
  <c r="AW35" i="1"/>
  <c r="J35" i="1"/>
  <c r="AP35" i="1"/>
  <c r="AQ35" i="1"/>
  <c r="A36" i="1"/>
  <c r="O36" i="1"/>
  <c r="Q36" i="1"/>
  <c r="S36" i="1"/>
  <c r="U36" i="1"/>
  <c r="AA36" i="1"/>
  <c r="AE36" i="1"/>
  <c r="AG36" i="1"/>
  <c r="AK36" i="1"/>
  <c r="AM36" i="1"/>
  <c r="AO36" i="1"/>
  <c r="AT36" i="1"/>
  <c r="M36" i="1"/>
  <c r="W36" i="1"/>
  <c r="AC36" i="1"/>
  <c r="AI36" i="1"/>
  <c r="AS36" i="1"/>
  <c r="AU36" i="1"/>
  <c r="AX36" i="1"/>
  <c r="AY36" i="1"/>
  <c r="AZ36" i="1"/>
  <c r="AV36" i="1"/>
  <c r="AW36" i="1"/>
  <c r="J36" i="1"/>
  <c r="AP36" i="1"/>
  <c r="AQ36" i="1"/>
  <c r="A37" i="1"/>
  <c r="O37" i="1"/>
  <c r="Q37" i="1"/>
  <c r="S37" i="1"/>
  <c r="U37" i="1"/>
  <c r="Y37" i="1"/>
  <c r="AA37" i="1"/>
  <c r="AE37" i="1"/>
  <c r="AG37" i="1"/>
  <c r="AT37" i="1"/>
  <c r="M37" i="1"/>
  <c r="W37" i="1"/>
  <c r="AC37" i="1"/>
  <c r="AI37" i="1"/>
  <c r="AS37" i="1"/>
  <c r="AU37" i="1"/>
  <c r="AX37" i="1"/>
  <c r="AY37" i="1"/>
  <c r="AZ37" i="1"/>
  <c r="AV37" i="1"/>
  <c r="AW37" i="1"/>
  <c r="J37" i="1"/>
  <c r="AP37" i="1"/>
  <c r="AQ37" i="1"/>
  <c r="A38" i="1"/>
  <c r="O38" i="1"/>
  <c r="Q38" i="1"/>
  <c r="S38" i="1"/>
  <c r="U38" i="1"/>
  <c r="Y38" i="1"/>
  <c r="AA38" i="1"/>
  <c r="AE38" i="1"/>
  <c r="AG38" i="1"/>
  <c r="AT38" i="1"/>
  <c r="M38" i="1"/>
  <c r="W38" i="1"/>
  <c r="AC38" i="1"/>
  <c r="AI38" i="1"/>
  <c r="AS38" i="1"/>
  <c r="AU38" i="1"/>
  <c r="AX38" i="1"/>
  <c r="AY38" i="1"/>
  <c r="AZ38" i="1"/>
  <c r="AV38" i="1"/>
  <c r="AW38" i="1"/>
  <c r="J38" i="1"/>
  <c r="AP38" i="1"/>
  <c r="AQ38" i="1"/>
  <c r="A39" i="1"/>
  <c r="O39" i="1"/>
  <c r="Q39" i="1"/>
  <c r="S39" i="1"/>
  <c r="U39" i="1"/>
  <c r="Y39" i="1"/>
  <c r="AA39" i="1"/>
  <c r="AE39" i="1"/>
  <c r="AG39" i="1"/>
  <c r="AK39" i="1"/>
  <c r="AM39" i="1"/>
  <c r="AO39" i="1"/>
  <c r="AT39" i="1"/>
  <c r="M39" i="1"/>
  <c r="W39" i="1"/>
  <c r="AC39" i="1"/>
  <c r="AI39" i="1"/>
  <c r="AS39" i="1"/>
  <c r="AU39" i="1"/>
  <c r="AX39" i="1"/>
  <c r="AY39" i="1"/>
  <c r="AZ39" i="1"/>
  <c r="AV39" i="1"/>
  <c r="AW39" i="1"/>
  <c r="J39" i="1"/>
  <c r="AP39" i="1"/>
  <c r="AQ39" i="1"/>
  <c r="A40" i="1"/>
  <c r="U40" i="1"/>
  <c r="Y40" i="1"/>
  <c r="AA40" i="1"/>
  <c r="AE40" i="1"/>
  <c r="AG40" i="1"/>
  <c r="AK40" i="1"/>
  <c r="AM40" i="1"/>
  <c r="AO40" i="1"/>
  <c r="AT40" i="1"/>
  <c r="M40" i="1"/>
  <c r="W40" i="1"/>
  <c r="AC40" i="1"/>
  <c r="AI40" i="1"/>
  <c r="AS40" i="1"/>
  <c r="AU40" i="1"/>
  <c r="AX40" i="1"/>
  <c r="AY40" i="1"/>
  <c r="AZ40" i="1"/>
  <c r="AV40" i="1"/>
  <c r="AW40" i="1"/>
  <c r="J40" i="1"/>
  <c r="AP40" i="1"/>
  <c r="AQ40" i="1"/>
  <c r="A41" i="1"/>
  <c r="O41" i="1"/>
  <c r="Q41" i="1"/>
  <c r="S41" i="1"/>
  <c r="U41" i="1"/>
  <c r="Y41" i="1"/>
  <c r="AA41" i="1"/>
  <c r="AE41" i="1"/>
  <c r="AG41" i="1"/>
  <c r="AK41" i="1"/>
  <c r="AM41" i="1"/>
  <c r="AO41" i="1"/>
  <c r="AT41" i="1"/>
  <c r="M41" i="1"/>
  <c r="W41" i="1"/>
  <c r="AC41" i="1"/>
  <c r="AI41" i="1"/>
  <c r="AS41" i="1"/>
  <c r="AU41" i="1"/>
  <c r="AX41" i="1"/>
  <c r="AY41" i="1"/>
  <c r="AZ41" i="1"/>
  <c r="AV41" i="1"/>
  <c r="AW41" i="1"/>
  <c r="J41" i="1"/>
  <c r="AP41" i="1"/>
  <c r="AQ41" i="1"/>
  <c r="A42" i="1"/>
  <c r="O42" i="1"/>
  <c r="Q42" i="1"/>
  <c r="S42" i="1"/>
  <c r="U42" i="1"/>
  <c r="Y42" i="1"/>
  <c r="AA42" i="1"/>
  <c r="AE42" i="1"/>
  <c r="AG42" i="1"/>
  <c r="AK42" i="1"/>
  <c r="AM42" i="1"/>
  <c r="AO42" i="1"/>
  <c r="AT42" i="1"/>
  <c r="M42" i="1"/>
  <c r="W42" i="1"/>
  <c r="AC42" i="1"/>
  <c r="AI42" i="1"/>
  <c r="AS42" i="1"/>
  <c r="AU42" i="1"/>
  <c r="AX42" i="1"/>
  <c r="AY42" i="1"/>
  <c r="AZ42" i="1"/>
  <c r="AV42" i="1"/>
  <c r="AW42" i="1"/>
  <c r="J42" i="1"/>
  <c r="AP42" i="1"/>
  <c r="AQ42" i="1"/>
  <c r="A43" i="1"/>
  <c r="O43" i="1"/>
  <c r="Q43" i="1"/>
  <c r="S43" i="1"/>
  <c r="U43" i="1"/>
  <c r="Y43" i="1"/>
  <c r="AA43" i="1"/>
  <c r="AE43" i="1"/>
  <c r="AG43" i="1"/>
  <c r="AK43" i="1"/>
  <c r="AM43" i="1"/>
  <c r="AO43" i="1"/>
  <c r="AT43" i="1"/>
  <c r="M43" i="1"/>
  <c r="W43" i="1"/>
  <c r="AC43" i="1"/>
  <c r="AI43" i="1"/>
  <c r="AS43" i="1"/>
  <c r="AU43" i="1"/>
  <c r="AX43" i="1"/>
  <c r="AY43" i="1"/>
  <c r="AZ43" i="1"/>
  <c r="AV43" i="1"/>
  <c r="AW43" i="1"/>
  <c r="J43" i="1"/>
  <c r="AP43" i="1"/>
  <c r="AQ43" i="1"/>
  <c r="A44" i="1"/>
  <c r="O44" i="1"/>
  <c r="Q44" i="1"/>
  <c r="S44" i="1"/>
  <c r="U44" i="1"/>
  <c r="Y44" i="1"/>
  <c r="AA44" i="1"/>
  <c r="AE44" i="1"/>
  <c r="AG44" i="1"/>
  <c r="AK44" i="1"/>
  <c r="AM44" i="1"/>
  <c r="AO44" i="1"/>
  <c r="AT44" i="1"/>
  <c r="M44" i="1"/>
  <c r="W44" i="1"/>
  <c r="AC44" i="1"/>
  <c r="AI44" i="1"/>
  <c r="AS44" i="1"/>
  <c r="AU44" i="1"/>
  <c r="AX44" i="1"/>
  <c r="AY44" i="1"/>
  <c r="AZ44" i="1"/>
  <c r="AV44" i="1"/>
  <c r="AW44" i="1"/>
  <c r="J44" i="1"/>
  <c r="AP44" i="1"/>
  <c r="AQ44" i="1"/>
  <c r="A45" i="1"/>
  <c r="O45" i="1"/>
  <c r="Q45" i="1"/>
  <c r="S45" i="1"/>
  <c r="U45" i="1"/>
  <c r="Y45" i="1"/>
  <c r="AA45" i="1"/>
  <c r="AE45" i="1"/>
  <c r="AG45" i="1"/>
  <c r="AK45" i="1"/>
  <c r="AM45" i="1"/>
  <c r="AO45" i="1"/>
  <c r="AT45" i="1"/>
  <c r="M45" i="1"/>
  <c r="W45" i="1"/>
  <c r="AC45" i="1"/>
  <c r="AI45" i="1"/>
  <c r="AS45" i="1"/>
  <c r="AU45" i="1"/>
  <c r="AX45" i="1"/>
  <c r="AY45" i="1"/>
  <c r="AZ45" i="1"/>
  <c r="AV45" i="1"/>
  <c r="AW45" i="1"/>
  <c r="J45" i="1"/>
  <c r="AP45" i="1"/>
  <c r="AQ45" i="1"/>
  <c r="A46" i="1"/>
  <c r="Q46" i="1"/>
  <c r="S46" i="1"/>
  <c r="U46" i="1"/>
  <c r="AE46" i="1"/>
  <c r="AG46" i="1"/>
  <c r="AK46" i="1"/>
  <c r="AM46" i="1"/>
  <c r="AO46" i="1"/>
  <c r="AT46" i="1"/>
  <c r="M46" i="1"/>
  <c r="W46" i="1"/>
  <c r="AC46" i="1"/>
  <c r="AI46" i="1"/>
  <c r="AS46" i="1"/>
  <c r="AU46" i="1"/>
  <c r="AX46" i="1"/>
  <c r="AY46" i="1"/>
  <c r="AZ46" i="1"/>
  <c r="AV46" i="1"/>
  <c r="AW46" i="1"/>
  <c r="J46" i="1"/>
  <c r="AP46" i="1"/>
  <c r="AQ46" i="1"/>
  <c r="A47" i="1"/>
  <c r="O47" i="1"/>
  <c r="Q47" i="1"/>
  <c r="S47" i="1"/>
  <c r="U47" i="1"/>
  <c r="Y47" i="1"/>
  <c r="AA47" i="1"/>
  <c r="AE47" i="1"/>
  <c r="AK47" i="1"/>
  <c r="AM47" i="1"/>
  <c r="AO47" i="1"/>
  <c r="AT47" i="1"/>
  <c r="M47" i="1"/>
  <c r="W47" i="1"/>
  <c r="AC47" i="1"/>
  <c r="AI47" i="1"/>
  <c r="AS47" i="1"/>
  <c r="AU47" i="1"/>
  <c r="AX47" i="1"/>
  <c r="AY47" i="1"/>
  <c r="AZ47" i="1"/>
  <c r="AV47" i="1"/>
  <c r="AW47" i="1"/>
  <c r="J47" i="1"/>
  <c r="AP47" i="1"/>
  <c r="AQ47" i="1"/>
  <c r="A48" i="1"/>
  <c r="O48" i="1"/>
  <c r="Q48" i="1"/>
  <c r="S48" i="1"/>
  <c r="U48" i="1"/>
  <c r="Y48" i="1"/>
  <c r="AA48" i="1"/>
  <c r="AE48" i="1"/>
  <c r="AG48" i="1"/>
  <c r="AK48" i="1"/>
  <c r="AM48" i="1"/>
  <c r="AO48" i="1"/>
  <c r="AT48" i="1"/>
  <c r="M48" i="1"/>
  <c r="W48" i="1"/>
  <c r="AC48" i="1"/>
  <c r="AI48" i="1"/>
  <c r="AS48" i="1"/>
  <c r="AU48" i="1"/>
  <c r="AX48" i="1"/>
  <c r="AY48" i="1"/>
  <c r="AZ48" i="1"/>
  <c r="AV48" i="1"/>
  <c r="AW48" i="1"/>
  <c r="J48" i="1"/>
  <c r="AP48" i="1"/>
  <c r="AQ48" i="1"/>
  <c r="A49" i="1"/>
  <c r="O49" i="1"/>
  <c r="Q49" i="1"/>
  <c r="S49" i="1"/>
  <c r="U49" i="1"/>
  <c r="Y49" i="1"/>
  <c r="AA49" i="1"/>
  <c r="AK49" i="1"/>
  <c r="AM49" i="1"/>
  <c r="AO49" i="1"/>
  <c r="AT49" i="1"/>
  <c r="M49" i="1"/>
  <c r="W49" i="1"/>
  <c r="AC49" i="1"/>
  <c r="AI49" i="1"/>
  <c r="AS49" i="1"/>
  <c r="AU49" i="1"/>
  <c r="AX49" i="1"/>
  <c r="AY49" i="1"/>
  <c r="AZ49" i="1"/>
  <c r="AV49" i="1"/>
  <c r="AW49" i="1"/>
  <c r="J49" i="1"/>
  <c r="AP49" i="1"/>
  <c r="AQ49" i="1"/>
  <c r="O50" i="1"/>
  <c r="Q50" i="1"/>
  <c r="S50" i="1"/>
  <c r="U50" i="1"/>
  <c r="Y50" i="1"/>
  <c r="AA50" i="1"/>
  <c r="AK50" i="1"/>
  <c r="AM50" i="1"/>
  <c r="AO50" i="1"/>
  <c r="AT50" i="1"/>
  <c r="M50" i="1"/>
  <c r="W50" i="1"/>
  <c r="AC50" i="1"/>
  <c r="AI50" i="1"/>
  <c r="AS50" i="1"/>
  <c r="AU50" i="1"/>
  <c r="AX50" i="1"/>
  <c r="AY50" i="1"/>
  <c r="AZ50" i="1"/>
  <c r="AV50" i="1"/>
  <c r="AW50" i="1"/>
  <c r="J50" i="1"/>
  <c r="AP50" i="1"/>
  <c r="AQ50" i="1"/>
  <c r="O51" i="1"/>
  <c r="Q51" i="1"/>
  <c r="S51" i="1"/>
  <c r="U51" i="1"/>
  <c r="AE51" i="1"/>
  <c r="AG51" i="1"/>
  <c r="AK51" i="1"/>
  <c r="AM51" i="1"/>
  <c r="AO51" i="1"/>
  <c r="AT51" i="1"/>
  <c r="M51" i="1"/>
  <c r="W51" i="1"/>
  <c r="AC51" i="1"/>
  <c r="AI51" i="1"/>
  <c r="AS51" i="1"/>
  <c r="AU51" i="1"/>
  <c r="AX51" i="1"/>
  <c r="AY51" i="1"/>
  <c r="AZ51" i="1"/>
  <c r="AV51" i="1"/>
  <c r="AW51" i="1"/>
  <c r="J51" i="1"/>
  <c r="AP51" i="1"/>
  <c r="AQ51" i="1"/>
  <c r="A52" i="1"/>
  <c r="O52" i="1"/>
  <c r="Q52" i="1"/>
  <c r="S52" i="1"/>
  <c r="U52" i="1"/>
  <c r="Y52" i="1"/>
  <c r="AA52" i="1"/>
  <c r="AE52" i="1"/>
  <c r="AG52" i="1"/>
  <c r="AK52" i="1"/>
  <c r="AM52" i="1"/>
  <c r="AO52" i="1"/>
  <c r="AT52" i="1"/>
  <c r="M52" i="1"/>
  <c r="W52" i="1"/>
  <c r="AC52" i="1"/>
  <c r="AI52" i="1"/>
  <c r="AS52" i="1"/>
  <c r="AU52" i="1"/>
  <c r="AW52" i="1"/>
  <c r="J52" i="1"/>
  <c r="AP52" i="1"/>
  <c r="AQ52" i="1"/>
  <c r="AX52" i="1"/>
  <c r="AY52" i="1"/>
  <c r="AZ52" i="1"/>
  <c r="A53" i="1"/>
  <c r="O53" i="1"/>
  <c r="Q53" i="1"/>
  <c r="S53" i="1"/>
  <c r="U53" i="1"/>
  <c r="Y53" i="1"/>
  <c r="AA53" i="1"/>
  <c r="AE53" i="1"/>
  <c r="AG53" i="1"/>
  <c r="AK53" i="1"/>
  <c r="AM53" i="1"/>
  <c r="AO53" i="1"/>
  <c r="AT53" i="1"/>
  <c r="M53" i="1"/>
  <c r="W53" i="1"/>
  <c r="AC53" i="1"/>
  <c r="AI53" i="1"/>
  <c r="AS53" i="1"/>
  <c r="AU53" i="1"/>
  <c r="AW53" i="1"/>
  <c r="J53" i="1"/>
  <c r="AP53" i="1"/>
  <c r="AQ53" i="1"/>
  <c r="AX53" i="1"/>
  <c r="AY53" i="1"/>
  <c r="AZ53" i="1"/>
  <c r="A54" i="1"/>
  <c r="O54" i="1"/>
  <c r="Q54" i="1"/>
  <c r="S54" i="1"/>
  <c r="U54" i="1"/>
  <c r="Y54" i="1"/>
  <c r="AA54" i="1"/>
  <c r="AE54" i="1"/>
  <c r="AG54" i="1"/>
  <c r="AK54" i="1"/>
  <c r="AM54" i="1"/>
  <c r="AO54" i="1"/>
  <c r="AT54" i="1"/>
  <c r="M54" i="1"/>
  <c r="W54" i="1"/>
  <c r="AC54" i="1"/>
  <c r="AI54" i="1"/>
  <c r="AS54" i="1"/>
  <c r="AU54" i="1"/>
  <c r="AW54" i="1"/>
  <c r="J54" i="1"/>
  <c r="AP54" i="1"/>
  <c r="AQ54" i="1"/>
  <c r="AX54" i="1"/>
  <c r="AY54" i="1"/>
  <c r="AZ54" i="1"/>
  <c r="A55" i="1"/>
  <c r="O55" i="1"/>
  <c r="Q55" i="1"/>
  <c r="S55" i="1"/>
  <c r="U55" i="1"/>
  <c r="Y55" i="1"/>
  <c r="AA55" i="1"/>
  <c r="AE55" i="1"/>
  <c r="AG55" i="1"/>
  <c r="AK55" i="1"/>
  <c r="AM55" i="1"/>
  <c r="AO55" i="1"/>
  <c r="AT55" i="1"/>
  <c r="M55" i="1"/>
  <c r="W55" i="1"/>
  <c r="AC55" i="1"/>
  <c r="AI55" i="1"/>
  <c r="AS55" i="1"/>
  <c r="AU55" i="1"/>
  <c r="AW55" i="1"/>
  <c r="J55" i="1"/>
  <c r="AP55" i="1"/>
  <c r="AQ55" i="1"/>
  <c r="AX55" i="1"/>
  <c r="AY55" i="1"/>
  <c r="AZ55" i="1"/>
  <c r="A56" i="1"/>
  <c r="O56" i="1"/>
  <c r="Q56" i="1"/>
  <c r="S56" i="1"/>
  <c r="U56" i="1"/>
  <c r="Y56" i="1"/>
  <c r="AA56" i="1"/>
  <c r="AE56" i="1"/>
  <c r="AG56" i="1"/>
  <c r="AK56" i="1"/>
  <c r="AM56" i="1"/>
  <c r="AO56" i="1"/>
  <c r="AT56" i="1"/>
  <c r="M56" i="1"/>
  <c r="W56" i="1"/>
  <c r="AC56" i="1"/>
  <c r="AI56" i="1"/>
  <c r="AS56" i="1"/>
  <c r="AU56" i="1"/>
  <c r="AW56" i="1"/>
  <c r="J56" i="1"/>
  <c r="AP56" i="1"/>
  <c r="AQ56" i="1"/>
  <c r="AX56" i="1"/>
  <c r="AY56" i="1"/>
  <c r="AZ56" i="1"/>
  <c r="A57" i="1"/>
  <c r="O57" i="1"/>
  <c r="Q57" i="1"/>
  <c r="S57" i="1"/>
  <c r="U57" i="1"/>
  <c r="Y57" i="1"/>
  <c r="AA57" i="1"/>
  <c r="AE57" i="1"/>
  <c r="AG57" i="1"/>
  <c r="AK57" i="1"/>
  <c r="AM57" i="1"/>
  <c r="AO57" i="1"/>
  <c r="AT57" i="1"/>
  <c r="M57" i="1"/>
  <c r="W57" i="1"/>
  <c r="AC57" i="1"/>
  <c r="AI57" i="1"/>
  <c r="AS57" i="1"/>
  <c r="AU57" i="1"/>
  <c r="AW57" i="1"/>
  <c r="J57" i="1"/>
  <c r="AP57" i="1"/>
  <c r="AQ57" i="1"/>
  <c r="AX57" i="1"/>
  <c r="AY57" i="1"/>
  <c r="AZ57" i="1"/>
  <c r="A58" i="1"/>
  <c r="O58" i="1"/>
  <c r="Q58" i="1"/>
  <c r="S58" i="1"/>
  <c r="U58" i="1"/>
  <c r="Y58" i="1"/>
  <c r="AA58" i="1"/>
  <c r="AE58" i="1"/>
  <c r="AG58" i="1"/>
  <c r="AK58" i="1"/>
  <c r="AM58" i="1"/>
  <c r="AO58" i="1"/>
  <c r="AT58" i="1"/>
  <c r="M58" i="1"/>
  <c r="W58" i="1"/>
  <c r="AC58" i="1"/>
  <c r="AI58" i="1"/>
  <c r="AS58" i="1"/>
  <c r="AU58" i="1"/>
  <c r="AW58" i="1"/>
  <c r="J58" i="1"/>
  <c r="AP58" i="1"/>
  <c r="AQ58" i="1"/>
  <c r="AX58" i="1"/>
  <c r="AY58" i="1"/>
  <c r="AZ58" i="1"/>
  <c r="A59" i="1"/>
  <c r="O59" i="1"/>
  <c r="Q59" i="1"/>
  <c r="S59" i="1"/>
  <c r="U59" i="1"/>
  <c r="Y59" i="1"/>
  <c r="AA59" i="1"/>
  <c r="AE59" i="1"/>
  <c r="AG59" i="1"/>
  <c r="AK59" i="1"/>
  <c r="AM59" i="1"/>
  <c r="AO59" i="1"/>
  <c r="AT59" i="1"/>
  <c r="M59" i="1"/>
  <c r="W59" i="1"/>
  <c r="AC59" i="1"/>
  <c r="AI59" i="1"/>
  <c r="AS59" i="1"/>
  <c r="AU59" i="1"/>
  <c r="AW59" i="1"/>
  <c r="J59" i="1"/>
  <c r="AP59" i="1"/>
  <c r="AQ59" i="1"/>
  <c r="AX59" i="1"/>
  <c r="AY59" i="1"/>
  <c r="AZ59" i="1"/>
  <c r="A60" i="1"/>
  <c r="O60" i="1"/>
  <c r="Q60" i="1"/>
  <c r="S60" i="1"/>
  <c r="U60" i="1"/>
  <c r="Y60" i="1"/>
  <c r="AA60" i="1"/>
  <c r="AE60" i="1"/>
  <c r="AG60" i="1"/>
  <c r="AK60" i="1"/>
  <c r="AM60" i="1"/>
  <c r="AO60" i="1"/>
  <c r="AT60" i="1"/>
  <c r="M60" i="1"/>
  <c r="W60" i="1"/>
  <c r="AC60" i="1"/>
  <c r="AI60" i="1"/>
  <c r="AS60" i="1"/>
  <c r="AU60" i="1"/>
  <c r="AW60" i="1"/>
  <c r="J60" i="1"/>
  <c r="AP60" i="1"/>
  <c r="AQ60" i="1"/>
  <c r="AX60" i="1"/>
  <c r="AY60" i="1"/>
  <c r="AZ60" i="1"/>
  <c r="A61" i="1"/>
  <c r="O61" i="1"/>
  <c r="Q61" i="1"/>
  <c r="S61" i="1"/>
  <c r="U61" i="1"/>
  <c r="Y61" i="1"/>
  <c r="AA61" i="1"/>
  <c r="AE61" i="1"/>
  <c r="AG61" i="1"/>
  <c r="AK61" i="1"/>
  <c r="AM61" i="1"/>
  <c r="AO61" i="1"/>
  <c r="AT61" i="1"/>
  <c r="M61" i="1"/>
  <c r="W61" i="1"/>
  <c r="AC61" i="1"/>
  <c r="AI61" i="1"/>
  <c r="AS61" i="1"/>
  <c r="AU61" i="1"/>
  <c r="AW61" i="1"/>
  <c r="J61" i="1"/>
  <c r="AP61" i="1"/>
  <c r="AQ61" i="1"/>
  <c r="AX61" i="1"/>
  <c r="AY61" i="1"/>
  <c r="AZ61" i="1"/>
  <c r="A62" i="1"/>
  <c r="O62" i="1"/>
  <c r="Q62" i="1"/>
  <c r="S62" i="1"/>
  <c r="U62" i="1"/>
  <c r="Y62" i="1"/>
  <c r="AA62" i="1"/>
  <c r="AE62" i="1"/>
  <c r="AG62" i="1"/>
  <c r="AK62" i="1"/>
  <c r="AM62" i="1"/>
  <c r="AO62" i="1"/>
  <c r="AT62" i="1"/>
  <c r="M62" i="1"/>
  <c r="W62" i="1"/>
  <c r="AC62" i="1"/>
  <c r="AI62" i="1"/>
  <c r="AS62" i="1"/>
  <c r="AU62" i="1"/>
  <c r="AW62" i="1"/>
  <c r="J62" i="1"/>
  <c r="AP62" i="1"/>
  <c r="AQ62" i="1"/>
  <c r="AX62" i="1"/>
  <c r="AY62" i="1"/>
  <c r="AZ62" i="1"/>
  <c r="A63" i="1"/>
  <c r="O63" i="1"/>
  <c r="Q63" i="1"/>
  <c r="S63" i="1"/>
  <c r="U63" i="1"/>
  <c r="Y63" i="1"/>
  <c r="AA63" i="1"/>
  <c r="AE63" i="1"/>
  <c r="AG63" i="1"/>
  <c r="AK63" i="1"/>
  <c r="AM63" i="1"/>
  <c r="AO63" i="1"/>
  <c r="AT63" i="1"/>
  <c r="M63" i="1"/>
  <c r="W63" i="1"/>
  <c r="AC63" i="1"/>
  <c r="AI63" i="1"/>
  <c r="AS63" i="1"/>
  <c r="AU63" i="1"/>
  <c r="AW63" i="1"/>
  <c r="J63" i="1"/>
  <c r="AP63" i="1"/>
  <c r="AQ63" i="1"/>
  <c r="AX63" i="1"/>
  <c r="AY63" i="1"/>
  <c r="AZ63" i="1"/>
  <c r="A64" i="1"/>
  <c r="O64" i="1"/>
  <c r="Q64" i="1"/>
  <c r="S64" i="1"/>
  <c r="U64" i="1"/>
  <c r="Y64" i="1"/>
  <c r="AA64" i="1"/>
  <c r="AE64" i="1"/>
  <c r="AG64" i="1"/>
  <c r="AK64" i="1"/>
  <c r="AM64" i="1"/>
  <c r="AO64" i="1"/>
  <c r="AT64" i="1"/>
  <c r="M64" i="1"/>
  <c r="W64" i="1"/>
  <c r="AC64" i="1"/>
  <c r="AI64" i="1"/>
  <c r="AS64" i="1"/>
  <c r="AU64" i="1"/>
  <c r="AW64" i="1"/>
  <c r="J64" i="1"/>
  <c r="AP64" i="1"/>
  <c r="AQ64" i="1"/>
  <c r="AX64" i="1"/>
  <c r="AY64" i="1"/>
  <c r="AZ64" i="1"/>
  <c r="A65" i="1"/>
  <c r="O65" i="1"/>
  <c r="Q65" i="1"/>
  <c r="S65" i="1"/>
  <c r="U65" i="1"/>
  <c r="Y65" i="1"/>
  <c r="AA65" i="1"/>
  <c r="AE65" i="1"/>
  <c r="AG65" i="1"/>
  <c r="AK65" i="1"/>
  <c r="AM65" i="1"/>
  <c r="AO65" i="1"/>
  <c r="AT65" i="1"/>
  <c r="M65" i="1"/>
  <c r="W65" i="1"/>
  <c r="AC65" i="1"/>
  <c r="AI65" i="1"/>
  <c r="AS65" i="1"/>
  <c r="AU65" i="1"/>
  <c r="AW65" i="1"/>
  <c r="J65" i="1"/>
  <c r="AP65" i="1"/>
  <c r="AQ65" i="1"/>
  <c r="AX65" i="1"/>
  <c r="AY65" i="1"/>
  <c r="AZ65" i="1"/>
  <c r="A66" i="1"/>
  <c r="O66" i="1"/>
  <c r="Q66" i="1"/>
  <c r="S66" i="1"/>
  <c r="U66" i="1"/>
  <c r="Y66" i="1"/>
  <c r="AA66" i="1"/>
  <c r="AE66" i="1"/>
  <c r="AG66" i="1"/>
  <c r="AK66" i="1"/>
  <c r="AM66" i="1"/>
  <c r="AO66" i="1"/>
  <c r="AT66" i="1"/>
  <c r="M66" i="1"/>
  <c r="W66" i="1"/>
  <c r="AC66" i="1"/>
  <c r="AI66" i="1"/>
  <c r="AS66" i="1"/>
  <c r="AU66" i="1"/>
  <c r="AW66" i="1"/>
  <c r="J66" i="1"/>
  <c r="AP66" i="1"/>
  <c r="AQ66" i="1"/>
  <c r="AX66" i="1"/>
  <c r="AY66" i="1"/>
  <c r="AZ66" i="1"/>
  <c r="A67" i="1"/>
  <c r="O67" i="1"/>
  <c r="Q67" i="1"/>
  <c r="S67" i="1"/>
  <c r="U67" i="1"/>
  <c r="Y67" i="1"/>
  <c r="AA67" i="1"/>
  <c r="AE67" i="1"/>
  <c r="AG67" i="1"/>
  <c r="AK67" i="1"/>
  <c r="AM67" i="1"/>
  <c r="AO67" i="1"/>
  <c r="AT67" i="1"/>
  <c r="M67" i="1"/>
  <c r="W67" i="1"/>
  <c r="AC67" i="1"/>
  <c r="AI67" i="1"/>
  <c r="AS67" i="1"/>
  <c r="AU67" i="1"/>
  <c r="AW67" i="1"/>
  <c r="J67" i="1"/>
  <c r="AP67" i="1"/>
  <c r="AQ67" i="1"/>
  <c r="AX67" i="1"/>
  <c r="AY67" i="1"/>
  <c r="AZ67" i="1"/>
  <c r="A68" i="1"/>
  <c r="O68" i="1"/>
  <c r="Q68" i="1"/>
  <c r="S68" i="1"/>
  <c r="U68" i="1"/>
  <c r="Y68" i="1"/>
  <c r="AA68" i="1"/>
  <c r="AE68" i="1"/>
  <c r="AG68" i="1"/>
  <c r="AK68" i="1"/>
  <c r="AM68" i="1"/>
  <c r="AO68" i="1"/>
  <c r="AT68" i="1"/>
  <c r="M68" i="1"/>
  <c r="W68" i="1"/>
  <c r="AC68" i="1"/>
  <c r="AI68" i="1"/>
  <c r="AS68" i="1"/>
  <c r="AU68" i="1"/>
  <c r="AW68" i="1"/>
  <c r="J68" i="1"/>
  <c r="AP68" i="1"/>
  <c r="AQ68" i="1"/>
  <c r="AX68" i="1"/>
  <c r="AY68" i="1"/>
  <c r="AZ68" i="1"/>
  <c r="A69" i="1"/>
  <c r="O69" i="1"/>
  <c r="Q69" i="1"/>
  <c r="S69" i="1"/>
  <c r="U69" i="1"/>
  <c r="Y69" i="1"/>
  <c r="AA69" i="1"/>
  <c r="AE69" i="1"/>
  <c r="AG69" i="1"/>
  <c r="AK69" i="1"/>
  <c r="AM69" i="1"/>
  <c r="AO69" i="1"/>
  <c r="AT69" i="1"/>
  <c r="M69" i="1"/>
  <c r="W69" i="1"/>
  <c r="AC69" i="1"/>
  <c r="AI69" i="1"/>
  <c r="AS69" i="1"/>
  <c r="AU69" i="1"/>
  <c r="AW69" i="1"/>
  <c r="J69" i="1"/>
  <c r="AP69" i="1"/>
  <c r="AQ69" i="1"/>
  <c r="AX69" i="1"/>
  <c r="AY69" i="1"/>
  <c r="AZ69" i="1"/>
  <c r="A70" i="1"/>
  <c r="O70" i="1"/>
  <c r="Q70" i="1"/>
  <c r="S70" i="1"/>
  <c r="U70" i="1"/>
  <c r="Y70" i="1"/>
  <c r="AA70" i="1"/>
  <c r="AE70" i="1"/>
  <c r="AG70" i="1"/>
  <c r="AK70" i="1"/>
  <c r="AM70" i="1"/>
  <c r="AO70" i="1"/>
  <c r="AT70" i="1"/>
  <c r="M70" i="1"/>
  <c r="W70" i="1"/>
  <c r="AC70" i="1"/>
  <c r="AI70" i="1"/>
  <c r="AS70" i="1"/>
  <c r="AU70" i="1"/>
  <c r="AW70" i="1"/>
  <c r="J70" i="1"/>
  <c r="AP70" i="1"/>
  <c r="AQ70" i="1"/>
  <c r="AX70" i="1"/>
  <c r="AY70" i="1"/>
  <c r="AZ70" i="1"/>
  <c r="A71" i="1"/>
  <c r="O71" i="1"/>
  <c r="Q71" i="1"/>
  <c r="S71" i="1"/>
  <c r="U71" i="1"/>
  <c r="Y71" i="1"/>
  <c r="AA71" i="1"/>
  <c r="AE71" i="1"/>
  <c r="AG71" i="1"/>
  <c r="AK71" i="1"/>
  <c r="AM71" i="1"/>
  <c r="AO71" i="1"/>
  <c r="AT71" i="1"/>
  <c r="M71" i="1"/>
  <c r="W71" i="1"/>
  <c r="AC71" i="1"/>
  <c r="AI71" i="1"/>
  <c r="AS71" i="1"/>
  <c r="AU71" i="1"/>
  <c r="AW71" i="1"/>
  <c r="J71" i="1"/>
  <c r="AP71" i="1"/>
  <c r="AQ71" i="1"/>
  <c r="AX71" i="1"/>
  <c r="AY71" i="1"/>
  <c r="AZ71" i="1"/>
  <c r="A72" i="1"/>
  <c r="O72" i="1"/>
  <c r="Q72" i="1"/>
  <c r="S72" i="1"/>
  <c r="U72" i="1"/>
  <c r="Y72" i="1"/>
  <c r="AA72" i="1"/>
  <c r="AE72" i="1"/>
  <c r="AG72" i="1"/>
  <c r="AK72" i="1"/>
  <c r="AM72" i="1"/>
  <c r="AO72" i="1"/>
  <c r="AT72" i="1"/>
  <c r="M72" i="1"/>
  <c r="W72" i="1"/>
  <c r="AC72" i="1"/>
  <c r="AI72" i="1"/>
  <c r="AS72" i="1"/>
  <c r="AU72" i="1"/>
  <c r="AW72" i="1"/>
  <c r="J72" i="1"/>
  <c r="AP72" i="1"/>
  <c r="AQ72" i="1"/>
  <c r="AX72" i="1"/>
  <c r="AY72" i="1"/>
  <c r="AZ72" i="1"/>
  <c r="A73" i="1"/>
  <c r="O73" i="1"/>
  <c r="Q73" i="1"/>
  <c r="S73" i="1"/>
  <c r="U73" i="1"/>
  <c r="Y73" i="1"/>
  <c r="AA73" i="1"/>
  <c r="AE73" i="1"/>
  <c r="AG73" i="1"/>
  <c r="AK73" i="1"/>
  <c r="AM73" i="1"/>
  <c r="AO73" i="1"/>
  <c r="AT73" i="1"/>
  <c r="M73" i="1"/>
  <c r="W73" i="1"/>
  <c r="AC73" i="1"/>
  <c r="AI73" i="1"/>
  <c r="AS73" i="1"/>
  <c r="AU73" i="1"/>
  <c r="AW73" i="1"/>
  <c r="J73" i="1"/>
  <c r="AP73" i="1"/>
  <c r="AQ73" i="1"/>
  <c r="AX73" i="1"/>
  <c r="AY73" i="1"/>
  <c r="AZ73" i="1"/>
</calcChain>
</file>

<file path=xl/sharedStrings.xml><?xml version="1.0" encoding="utf-8"?>
<sst xmlns="http://schemas.openxmlformats.org/spreadsheetml/2006/main" count="881" uniqueCount="417">
  <si>
    <t>XX Trofeo del Dinghy 12' Classico – 2021</t>
  </si>
  <si>
    <t>Classifica definitiva dopo 4 prove con tre scarti</t>
  </si>
  <si>
    <t>Rank</t>
  </si>
  <si>
    <t>Equipaggio</t>
  </si>
  <si>
    <t>Yacht Club</t>
  </si>
  <si>
    <t>Nome Barca</t>
  </si>
  <si>
    <t>Numero Velico</t>
  </si>
  <si>
    <t>VE/VI/CL</t>
  </si>
  <si>
    <t>M SM</t>
  </si>
  <si>
    <t>Punti</t>
  </si>
  <si>
    <t>Marina di Ravenna – CV Ravennate</t>
  </si>
  <si>
    <t>Bonus</t>
  </si>
  <si>
    <t>Lerici – CV Erix</t>
  </si>
  <si>
    <t>Bracciano – Sailing Team Bracciano</t>
  </si>
  <si>
    <t>San Vincenzo -   CN-YC-Marina San.Vincenzo</t>
  </si>
  <si>
    <t>Tot</t>
  </si>
  <si>
    <t>Tot 1sc.</t>
  </si>
  <si>
    <t>Tot serie</t>
  </si>
  <si>
    <t>Tot. Con Bonus</t>
  </si>
  <si>
    <t>Scarti</t>
  </si>
  <si>
    <t>Tot con scarti</t>
  </si>
  <si>
    <t>1sc</t>
  </si>
  <si>
    <t>2sc</t>
  </si>
  <si>
    <t>3sc</t>
  </si>
  <si>
    <t>Pos</t>
  </si>
  <si>
    <t>Boem</t>
  </si>
  <si>
    <t>Giovanni</t>
  </si>
  <si>
    <t>Diporto Velico Veneziano</t>
  </si>
  <si>
    <t>Casmaran</t>
  </si>
  <si>
    <t>ITA2402</t>
  </si>
  <si>
    <t>CL</t>
  </si>
  <si>
    <t>x</t>
  </si>
  <si>
    <t xml:space="preserve">Patrone </t>
  </si>
  <si>
    <t>Alberto</t>
  </si>
  <si>
    <t>C.V. Cogoleto</t>
  </si>
  <si>
    <t>Damina</t>
  </si>
  <si>
    <t>ITA2026</t>
  </si>
  <si>
    <t>Falciola</t>
  </si>
  <si>
    <t>Andrea</t>
  </si>
  <si>
    <t>CV S. Margherita Ligure</t>
  </si>
  <si>
    <t>Absolutely Free</t>
  </si>
  <si>
    <t>ITA2296</t>
  </si>
  <si>
    <t>Bagni</t>
  </si>
  <si>
    <t>Stefano</t>
  </si>
  <si>
    <t>Unione Velica Maccagno</t>
  </si>
  <si>
    <t>Gagà</t>
  </si>
  <si>
    <t>ITA2210</t>
  </si>
  <si>
    <t>Mangione</t>
  </si>
  <si>
    <t>Fabio</t>
  </si>
  <si>
    <t>Y.C.Italiano</t>
  </si>
  <si>
    <t>Al</t>
  </si>
  <si>
    <t>ITA1474</t>
  </si>
  <si>
    <t>VE</t>
  </si>
  <si>
    <t>Schena</t>
  </si>
  <si>
    <t>Carlo</t>
  </si>
  <si>
    <t>SV Taranto</t>
  </si>
  <si>
    <t>Jolly Roger</t>
  </si>
  <si>
    <t>ITA2147</t>
  </si>
  <si>
    <t>Puccini</t>
  </si>
  <si>
    <t>Giorgio</t>
  </si>
  <si>
    <t>CV La Spezia</t>
  </si>
  <si>
    <t>Prima Stella IV</t>
  </si>
  <si>
    <t>ITA2284</t>
  </si>
  <si>
    <t>Cusin</t>
  </si>
  <si>
    <t>Fabrizio</t>
  </si>
  <si>
    <t>CV Sicilia</t>
  </si>
  <si>
    <t>Casta Diva</t>
  </si>
  <si>
    <t>ITA2288</t>
  </si>
  <si>
    <t>ocs</t>
  </si>
  <si>
    <t>Carmagnani</t>
  </si>
  <si>
    <t>Attilio</t>
  </si>
  <si>
    <t>KarmaSutra</t>
  </si>
  <si>
    <t>ITA2211</t>
  </si>
  <si>
    <t>SM</t>
  </si>
  <si>
    <t>ret</t>
  </si>
  <si>
    <t>Cito Filomarino</t>
  </si>
  <si>
    <t>Vela Club Levanto</t>
  </si>
  <si>
    <t>Splendore</t>
  </si>
  <si>
    <t>ITA2282</t>
  </si>
  <si>
    <t>M</t>
  </si>
  <si>
    <t>dnc</t>
  </si>
  <si>
    <t>Gamberini</t>
  </si>
  <si>
    <t>Mauro</t>
  </si>
  <si>
    <t>CV Cesenatico</t>
  </si>
  <si>
    <t>Carlo II</t>
  </si>
  <si>
    <t>ITA1580</t>
  </si>
  <si>
    <t>Sada</t>
  </si>
  <si>
    <t>Paolo</t>
  </si>
  <si>
    <t>Moby Dick's baby</t>
  </si>
  <si>
    <t>ITA2251</t>
  </si>
  <si>
    <t>dns</t>
  </si>
  <si>
    <t xml:space="preserve">La Scala </t>
  </si>
  <si>
    <t>Giuseppe</t>
  </si>
  <si>
    <t>R.Y.C.C. Savoia</t>
  </si>
  <si>
    <t>Ancora non mollare</t>
  </si>
  <si>
    <t>ITA2268</t>
  </si>
  <si>
    <t>Lodigiani</t>
  </si>
  <si>
    <t>Francesca</t>
  </si>
  <si>
    <t>Obi Wan Kenobi</t>
  </si>
  <si>
    <t>ITA2307</t>
  </si>
  <si>
    <t>Di Tarsia</t>
  </si>
  <si>
    <t>Francesco</t>
  </si>
  <si>
    <t>AV Santa Severa</t>
  </si>
  <si>
    <t>Gabbiano Pensatore</t>
  </si>
  <si>
    <t>ITA2242</t>
  </si>
  <si>
    <t>dnf</t>
  </si>
  <si>
    <t>Resta</t>
  </si>
  <si>
    <t>Raffaele</t>
  </si>
  <si>
    <t>CV Barcola</t>
  </si>
  <si>
    <t>Telos</t>
  </si>
  <si>
    <t>ITA2262</t>
  </si>
  <si>
    <t>Napoli</t>
  </si>
  <si>
    <t>Luca</t>
  </si>
  <si>
    <t>Pegaso</t>
  </si>
  <si>
    <t>ITA1971</t>
  </si>
  <si>
    <t>VI</t>
  </si>
  <si>
    <t>Bocchino</t>
  </si>
  <si>
    <t>CN Caposele</t>
  </si>
  <si>
    <t>Tesoro</t>
  </si>
  <si>
    <t>ITA2249</t>
  </si>
  <si>
    <t>D'Acunto</t>
  </si>
  <si>
    <t>Davide</t>
  </si>
  <si>
    <t>LNI Meina</t>
  </si>
  <si>
    <t>Oh Babella</t>
  </si>
  <si>
    <t>ITA1467</t>
  </si>
  <si>
    <t>Olivi</t>
  </si>
  <si>
    <t>Compagnia della Vela</t>
  </si>
  <si>
    <t>Duri i banchi</t>
  </si>
  <si>
    <t>ITA2305</t>
  </si>
  <si>
    <t>Benedetti</t>
  </si>
  <si>
    <t>Roberto</t>
  </si>
  <si>
    <t>CV Toscolano Maderno</t>
  </si>
  <si>
    <t>Chi scassa pava</t>
  </si>
  <si>
    <t>ITA2267</t>
  </si>
  <si>
    <t>Ottonello</t>
  </si>
  <si>
    <t>Emanuele</t>
  </si>
  <si>
    <t>CN Costaguta</t>
  </si>
  <si>
    <t>Giulia</t>
  </si>
  <si>
    <t>ITA2259</t>
  </si>
  <si>
    <t>Corbellini</t>
  </si>
  <si>
    <t>U.V. Maccagno</t>
  </si>
  <si>
    <t>Manigoldo II</t>
  </si>
  <si>
    <t>ITA1970</t>
  </si>
  <si>
    <t>Tirapani</t>
  </si>
  <si>
    <t>Maurizio</t>
  </si>
  <si>
    <t>CN Cervia</t>
  </si>
  <si>
    <t>Ariosa</t>
  </si>
  <si>
    <t>ITA0943</t>
  </si>
  <si>
    <t>Scanu</t>
  </si>
  <si>
    <t>Sailing Team Bracciano</t>
  </si>
  <si>
    <t>Perché Cukly</t>
  </si>
  <si>
    <t>ITA1877</t>
  </si>
  <si>
    <t>Dal Poz</t>
  </si>
  <si>
    <t>CDV Mestre</t>
  </si>
  <si>
    <t>Pina Bausch</t>
  </si>
  <si>
    <t>ITA1800</t>
  </si>
  <si>
    <t>Armellin</t>
  </si>
  <si>
    <t>Homerus onlus</t>
  </si>
  <si>
    <t>Pippo II</t>
  </si>
  <si>
    <t>ITA799</t>
  </si>
  <si>
    <t>L</t>
  </si>
  <si>
    <t>Marco</t>
  </si>
  <si>
    <t>CDV Roma</t>
  </si>
  <si>
    <t>Oh Perella</t>
  </si>
  <si>
    <t>ITA1972</t>
  </si>
  <si>
    <t>Baroni</t>
  </si>
  <si>
    <t>CV Casanova Mestre</t>
  </si>
  <si>
    <t>Duri ai banchi</t>
  </si>
  <si>
    <t>ITA2263</t>
  </si>
  <si>
    <t>Colombo</t>
  </si>
  <si>
    <t>C.V. Bellano</t>
  </si>
  <si>
    <t>O Terror Do Mundo</t>
  </si>
  <si>
    <t>ITA1742</t>
  </si>
  <si>
    <t>Surendok</t>
  </si>
  <si>
    <t>Patricia</t>
  </si>
  <si>
    <t>KWVL Loodsrecht</t>
  </si>
  <si>
    <t>Hydra 2</t>
  </si>
  <si>
    <t>ITA2280</t>
  </si>
  <si>
    <t>Corsi</t>
  </si>
  <si>
    <t>Marcello</t>
  </si>
  <si>
    <t>C.N. San Vincenzo</t>
  </si>
  <si>
    <t>No Dinghy No Party</t>
  </si>
  <si>
    <t>ITA1566</t>
  </si>
  <si>
    <t>ocd</t>
  </si>
  <si>
    <t>Colapietro</t>
  </si>
  <si>
    <t xml:space="preserve">Dani </t>
  </si>
  <si>
    <t>C.V. La Spezia</t>
  </si>
  <si>
    <t>Brasa</t>
  </si>
  <si>
    <t>Daniele</t>
  </si>
  <si>
    <t>LNI Ravenna</t>
  </si>
  <si>
    <t>Orchetta I</t>
  </si>
  <si>
    <t>ITA1520</t>
  </si>
  <si>
    <t>De Ruttè</t>
  </si>
  <si>
    <t>Frederic</t>
  </si>
  <si>
    <t>SN Rolloise</t>
  </si>
  <si>
    <t>Bellagioia III</t>
  </si>
  <si>
    <t>SUI3</t>
  </si>
  <si>
    <t>Zietek</t>
  </si>
  <si>
    <t>Miroslaw</t>
  </si>
  <si>
    <t>Bumby</t>
  </si>
  <si>
    <t>ITA1483</t>
  </si>
  <si>
    <t>Capannoli</t>
  </si>
  <si>
    <t>Uberto</t>
  </si>
  <si>
    <t>Gigiballa</t>
  </si>
  <si>
    <t>ITA2213</t>
  </si>
  <si>
    <t>Manzoni</t>
  </si>
  <si>
    <t>Etra XV</t>
  </si>
  <si>
    <t>ITA2178</t>
  </si>
  <si>
    <t>Santini</t>
  </si>
  <si>
    <t>Renzo</t>
  </si>
  <si>
    <t>Emilio II</t>
  </si>
  <si>
    <t>ITA1371</t>
  </si>
  <si>
    <t>Dissera</t>
  </si>
  <si>
    <t>AV Lido</t>
  </si>
  <si>
    <t>Otto</t>
  </si>
  <si>
    <t>ITA1709</t>
  </si>
  <si>
    <t>Sanzini</t>
  </si>
  <si>
    <t>CV Tiberino</t>
  </si>
  <si>
    <t>Maf</t>
  </si>
  <si>
    <t>ITA1951</t>
  </si>
  <si>
    <t>D'Ardia</t>
  </si>
  <si>
    <t>GianGiacomo</t>
  </si>
  <si>
    <t>Gone with the wind</t>
  </si>
  <si>
    <t>ITA2184</t>
  </si>
  <si>
    <t>Edoardo</t>
  </si>
  <si>
    <t>Mustang</t>
  </si>
  <si>
    <t>Pizzarello</t>
  </si>
  <si>
    <t>ITA0914</t>
  </si>
  <si>
    <t xml:space="preserve">Penagini </t>
  </si>
  <si>
    <t>Vincenzo</t>
  </si>
  <si>
    <t>Spirit of Falena</t>
  </si>
  <si>
    <t>ITA2230</t>
  </si>
  <si>
    <t xml:space="preserve">Allodi </t>
  </si>
  <si>
    <t>Gaetano</t>
  </si>
  <si>
    <t>LNI Napoli</t>
  </si>
  <si>
    <t>ITA1990</t>
  </si>
  <si>
    <t>Balestrieri</t>
  </si>
  <si>
    <t>Maria Elena</t>
  </si>
  <si>
    <t>C.V. Casanova</t>
  </si>
  <si>
    <t>Sandokan</t>
  </si>
  <si>
    <t>ITA2224</t>
  </si>
  <si>
    <t>Brutti</t>
  </si>
  <si>
    <t>Chiaruttini Danilo</t>
  </si>
  <si>
    <t>Corti Isabella</t>
  </si>
  <si>
    <t>C.N. Rapallo</t>
  </si>
  <si>
    <t>Testa Vuota</t>
  </si>
  <si>
    <t>ITA1777</t>
  </si>
  <si>
    <t>Contratto</t>
  </si>
  <si>
    <t>LNI Noli</t>
  </si>
  <si>
    <t>Gegonge</t>
  </si>
  <si>
    <t>ITA2019</t>
  </si>
  <si>
    <t>Fabris</t>
  </si>
  <si>
    <t>Federico</t>
  </si>
  <si>
    <t>YC Adriaco</t>
  </si>
  <si>
    <t>Strafanto</t>
  </si>
  <si>
    <t>ITA1257</t>
  </si>
  <si>
    <t>Fontanari</t>
  </si>
  <si>
    <t>Alessandro</t>
  </si>
  <si>
    <t>FV Gabriele d'Annunzio</t>
  </si>
  <si>
    <t>Piùdodici</t>
  </si>
  <si>
    <t>ITA0991</t>
  </si>
  <si>
    <t>Foscolo</t>
  </si>
  <si>
    <t>Luciano</t>
  </si>
  <si>
    <t>Papera Spaziale</t>
  </si>
  <si>
    <t>Gandolfi</t>
  </si>
  <si>
    <t>Toti</t>
  </si>
  <si>
    <t>ITA0194</t>
  </si>
  <si>
    <t xml:space="preserve">Giovannini </t>
  </si>
  <si>
    <t>Nicola</t>
  </si>
  <si>
    <t>C.V. Castiglionese</t>
  </si>
  <si>
    <t>Solo per i tuoi Occhi</t>
  </si>
  <si>
    <t>Lachotzky</t>
  </si>
  <si>
    <t>Donna Maria</t>
  </si>
  <si>
    <t>ITA2248</t>
  </si>
  <si>
    <t>Marconi</t>
  </si>
  <si>
    <t>CV Mariclea</t>
  </si>
  <si>
    <t>ITA2264</t>
  </si>
  <si>
    <t>Meister</t>
  </si>
  <si>
    <t>Rupert</t>
  </si>
  <si>
    <t>Germania</t>
  </si>
  <si>
    <t>Mole</t>
  </si>
  <si>
    <t>GER0200</t>
  </si>
  <si>
    <t>Pamparino</t>
  </si>
  <si>
    <t>Lorenzo</t>
  </si>
  <si>
    <t>C.N. del Finale</t>
  </si>
  <si>
    <t>Lampuga II</t>
  </si>
  <si>
    <t>ITA1542</t>
  </si>
  <si>
    <t>Papa</t>
  </si>
  <si>
    <t>Enrico</t>
  </si>
  <si>
    <t>RCC Tevere Remo</t>
  </si>
  <si>
    <t>Giannina</t>
  </si>
  <si>
    <t>ITA0065</t>
  </si>
  <si>
    <t>Penzo</t>
  </si>
  <si>
    <t>Franco</t>
  </si>
  <si>
    <t>Ratatuille</t>
  </si>
  <si>
    <t>ITA2321</t>
  </si>
  <si>
    <t>Pisante Luigi</t>
  </si>
  <si>
    <t>D'Amelio Laura</t>
  </si>
  <si>
    <t>Velamare Sailing Team</t>
  </si>
  <si>
    <t>Trespolina</t>
  </si>
  <si>
    <t>ITA0181</t>
  </si>
  <si>
    <t>Carlopi 8</t>
  </si>
  <si>
    <t>ITA1027</t>
  </si>
  <si>
    <t>Rovai</t>
  </si>
  <si>
    <t>Nimbus Surfing Club</t>
  </si>
  <si>
    <t>Lulli</t>
  </si>
  <si>
    <t>ITA1325</t>
  </si>
  <si>
    <t>Tamburin</t>
  </si>
  <si>
    <t>Erio</t>
  </si>
  <si>
    <t>CV Bellano</t>
  </si>
  <si>
    <t>Anna</t>
  </si>
  <si>
    <t>ITA1555</t>
  </si>
  <si>
    <t>Vanetti</t>
  </si>
  <si>
    <t>CV Medio Verbano</t>
  </si>
  <si>
    <t>Viacava</t>
  </si>
  <si>
    <t>Pieraldo I</t>
  </si>
  <si>
    <t>ITA0795</t>
  </si>
  <si>
    <t>Legenda</t>
  </si>
  <si>
    <t>Veteran</t>
  </si>
  <si>
    <t>costruite prima del 1976</t>
  </si>
  <si>
    <t xml:space="preserve">VI </t>
  </si>
  <si>
    <t>Vintage</t>
  </si>
  <si>
    <t>costruite tra il 1976 ed il 1999</t>
  </si>
  <si>
    <t>Regolamento</t>
  </si>
  <si>
    <t>Tutte le prove corse verranno a costituire una unica serie costituita da 5 eventi per un totale massimo di 25 prove.</t>
  </si>
  <si>
    <t>Saranno conteggiati 5 scarti se il numero complessivo delle prove corse sarà uguale o superiore a 21, 4 scarti da 16 a 20, 3 per un numero complessivo inferiore.</t>
  </si>
  <si>
    <t>Sarà applicato il punteggio minimo.</t>
  </si>
  <si>
    <t>I concorrenti iscritti ad un evento ma non classificati nella prova per un qualsiasi motivo riceveranno un punteggio pari al numero dei concorrenti iscritti +1</t>
  </si>
  <si>
    <t>I concorrenti non iscritti per l'evento riceveranno un punteggio pari al numero totale degli iscritti nella serie maggiorato di 1.</t>
  </si>
  <si>
    <t>Vincerà il concorrente con il punteggio inferiore. In caso di parità verrà risolta esaminando i migliori risultati, fino ad una differenza, utilizzando anche gli scarti. In caso di ulteriore parità prevarrà il risultato dell’ultima prova disputata.</t>
  </si>
  <si>
    <t>TDC 2021</t>
  </si>
  <si>
    <t>Coppa Italia (senza scarto)</t>
  </si>
  <si>
    <t>Le Grazie</t>
  </si>
  <si>
    <t>Ve Lido</t>
  </si>
  <si>
    <t>Rimini</t>
  </si>
  <si>
    <t>Orta</t>
  </si>
  <si>
    <t>San Vincenzo</t>
  </si>
  <si>
    <t>scarto</t>
  </si>
  <si>
    <t>Tot con scarto</t>
  </si>
  <si>
    <t>Bertacca</t>
  </si>
  <si>
    <t>Italo</t>
  </si>
  <si>
    <t>S.V. Viareggina</t>
  </si>
  <si>
    <t>Abbidubbi</t>
  </si>
  <si>
    <t>ITA2226</t>
  </si>
  <si>
    <t>Y.C. Italiano</t>
  </si>
  <si>
    <t>C.N. Rimini</t>
  </si>
  <si>
    <t>Anghileri</t>
  </si>
  <si>
    <t>Toni</t>
  </si>
  <si>
    <t>Y.C. Canottieri Lecco</t>
  </si>
  <si>
    <t>Homerus</t>
  </si>
  <si>
    <t>Pippo</t>
  </si>
  <si>
    <t>KWVL</t>
  </si>
  <si>
    <t>Piccolo Lord</t>
  </si>
  <si>
    <t>ITA2289</t>
  </si>
  <si>
    <t>Puzzarini</t>
  </si>
  <si>
    <t>C.N. Cervia</t>
  </si>
  <si>
    <t>Sandokan VII</t>
  </si>
  <si>
    <t>ITA1374</t>
  </si>
  <si>
    <t>Barovier</t>
  </si>
  <si>
    <t>Marino</t>
  </si>
  <si>
    <t>A.V. Lido</t>
  </si>
  <si>
    <t>Vintage Only</t>
  </si>
  <si>
    <t>ITA2236</t>
  </si>
  <si>
    <t>Karma - Sutra</t>
  </si>
  <si>
    <t>Arnaud</t>
  </si>
  <si>
    <t>Remy</t>
  </si>
  <si>
    <t>YCL La Baule</t>
  </si>
  <si>
    <t>Birkin 755</t>
  </si>
  <si>
    <t>FRA0058</t>
  </si>
  <si>
    <t>Vidal</t>
  </si>
  <si>
    <t>Mogador</t>
  </si>
  <si>
    <t>ITA1583</t>
  </si>
  <si>
    <t>Spritz</t>
  </si>
  <si>
    <t>ITA1530</t>
  </si>
  <si>
    <t>Nello</t>
  </si>
  <si>
    <t>C.N. Ugo Costaguta</t>
  </si>
  <si>
    <t>Ranza</t>
  </si>
  <si>
    <t>Ferruccio</t>
  </si>
  <si>
    <t>YC Hannibal</t>
  </si>
  <si>
    <t>Titi II</t>
  </si>
  <si>
    <t>ITA1263</t>
  </si>
  <si>
    <t>F.F.V.</t>
  </si>
  <si>
    <t>Triton</t>
  </si>
  <si>
    <t>FRA54</t>
  </si>
  <si>
    <t>C.V. Toscolano Maderno</t>
  </si>
  <si>
    <t>A.V. Santa Severa</t>
  </si>
  <si>
    <t>CV Mestre</t>
  </si>
  <si>
    <t>Ratatouille</t>
  </si>
  <si>
    <t>Coppola</t>
  </si>
  <si>
    <t>Y.C. Roggero di Lauria</t>
  </si>
  <si>
    <t>Dingo</t>
  </si>
  <si>
    <t>ITA1481</t>
  </si>
  <si>
    <t>Landi</t>
  </si>
  <si>
    <t>Milonga</t>
  </si>
  <si>
    <t>ITA2270</t>
  </si>
  <si>
    <t>Briolini Paolo</t>
  </si>
  <si>
    <t>Di Segni Crstiana</t>
  </si>
  <si>
    <t>Scignoria</t>
  </si>
  <si>
    <t>ITA1475</t>
  </si>
  <si>
    <t>Van Hasselt</t>
  </si>
  <si>
    <t>Jan</t>
  </si>
  <si>
    <t>NPB</t>
  </si>
  <si>
    <t xml:space="preserve"> </t>
  </si>
  <si>
    <t>FRA0558</t>
  </si>
  <si>
    <t>Alvise</t>
  </si>
  <si>
    <t>CDV Venezia</t>
  </si>
  <si>
    <t>Gambadilegno</t>
  </si>
  <si>
    <t>ITA0220</t>
  </si>
  <si>
    <t>Allodi</t>
  </si>
  <si>
    <t>Testavuota</t>
  </si>
  <si>
    <t>Damonte</t>
  </si>
  <si>
    <t>CV Cogoleto</t>
  </si>
  <si>
    <t>Daniela</t>
  </si>
  <si>
    <t>ITA1598</t>
  </si>
  <si>
    <t xml:space="preserve">Pizzarello </t>
  </si>
  <si>
    <t>ITA2007</t>
  </si>
  <si>
    <t>Primastella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</si>
</sst>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;[Red]\-#,###.00"/>
  </numFmts>
  <fonts count="25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23"/>
      <name val="Arial"/>
      <family val="2"/>
    </font>
    <font>
      <b/>
      <sz val="3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45"/>
      <name val="Arial"/>
      <family val="2"/>
    </font>
    <font>
      <sz val="10"/>
      <color indexed="29"/>
      <name val="Arial"/>
      <family val="2"/>
    </font>
    <font>
      <sz val="10"/>
      <color indexed="14"/>
      <name val="Arial"/>
      <family val="2"/>
    </font>
    <font>
      <sz val="12"/>
      <name val="Arial"/>
      <family val="1"/>
      <charset val="1"/>
    </font>
    <font>
      <b/>
      <sz val="18"/>
      <name val="Arial"/>
      <family val="2"/>
    </font>
    <font>
      <b/>
      <sz val="10"/>
      <color indexed="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Font="1"/>
    <xf numFmtId="0" fontId="1" fillId="0" borderId="0" xfId="0" applyFont="1" applyAlignment="1">
      <alignment horizontal="center"/>
    </xf>
    <xf numFmtId="2" fontId="0" fillId="0" borderId="0" xfId="0" applyNumberFormat="1" applyFill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0" fillId="0" borderId="0" xfId="0" applyFill="1"/>
    <xf numFmtId="2" fontId="0" fillId="0" borderId="0" xfId="0" applyNumberFormat="1"/>
    <xf numFmtId="0" fontId="6" fillId="0" borderId="0" xfId="0" applyFont="1" applyAlignment="1">
      <alignment vertic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7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1" fontId="10" fillId="0" borderId="0" xfId="0" applyNumberFormat="1" applyFont="1"/>
    <xf numFmtId="0" fontId="11" fillId="0" borderId="0" xfId="0" applyFont="1" applyAlignment="1">
      <alignment horizontal="center"/>
    </xf>
    <xf numFmtId="1" fontId="10" fillId="0" borderId="0" xfId="0" applyNumberFormat="1" applyFont="1" applyFill="1"/>
    <xf numFmtId="0" fontId="12" fillId="0" borderId="0" xfId="0" applyFont="1"/>
    <xf numFmtId="0" fontId="11" fillId="0" borderId="0" xfId="0" applyFont="1" applyBorder="1"/>
    <xf numFmtId="1" fontId="10" fillId="0" borderId="0" xfId="0" applyNumberFormat="1" applyFont="1" applyFill="1" applyBorder="1"/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0" fillId="0" borderId="0" xfId="0" applyFont="1" applyFill="1"/>
    <xf numFmtId="2" fontId="0" fillId="0" borderId="0" xfId="0" applyNumberFormat="1" applyBorder="1"/>
    <xf numFmtId="1" fontId="0" fillId="0" borderId="0" xfId="0" applyNumberFormat="1" applyFont="1"/>
    <xf numFmtId="0" fontId="11" fillId="0" borderId="0" xfId="0" applyFont="1"/>
    <xf numFmtId="0" fontId="7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2" fontId="0" fillId="0" borderId="0" xfId="0" applyNumberFormat="1" applyFill="1" applyBorder="1"/>
    <xf numFmtId="0" fontId="15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2" fontId="0" fillId="0" borderId="9" xfId="0" applyNumberFormat="1" applyBorder="1"/>
    <xf numFmtId="0" fontId="14" fillId="0" borderId="0" xfId="0" applyFont="1" applyAlignment="1">
      <alignment horizontal="center"/>
    </xf>
    <xf numFmtId="2" fontId="1" fillId="0" borderId="3" xfId="0" applyNumberFormat="1" applyFont="1" applyBorder="1"/>
    <xf numFmtId="0" fontId="1" fillId="0" borderId="3" xfId="0" applyFont="1" applyBorder="1" applyAlignment="1">
      <alignment horizontal="center"/>
    </xf>
    <xf numFmtId="2" fontId="0" fillId="0" borderId="3" xfId="0" applyNumberFormat="1" applyFill="1" applyBorder="1"/>
    <xf numFmtId="0" fontId="0" fillId="0" borderId="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/>
    <xf numFmtId="0" fontId="0" fillId="0" borderId="0" xfId="0" applyFont="1" applyBorder="1" applyAlignment="1"/>
    <xf numFmtId="0" fontId="1" fillId="0" borderId="3" xfId="0" applyFont="1" applyBorder="1"/>
    <xf numFmtId="2" fontId="0" fillId="0" borderId="9" xfId="0" applyNumberFormat="1" applyFill="1" applyBorder="1"/>
    <xf numFmtId="0" fontId="0" fillId="0" borderId="0" xfId="0" applyFont="1" applyFill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3" xfId="0" applyFont="1" applyBorder="1"/>
    <xf numFmtId="0" fontId="0" fillId="0" borderId="3" xfId="0" applyFill="1" applyBorder="1"/>
    <xf numFmtId="0" fontId="0" fillId="0" borderId="0" xfId="0" applyFill="1" applyBorder="1"/>
    <xf numFmtId="2" fontId="0" fillId="0" borderId="3" xfId="0" applyNumberFormat="1" applyFont="1" applyBorder="1"/>
    <xf numFmtId="1" fontId="0" fillId="0" borderId="3" xfId="0" applyNumberFormat="1" applyBorder="1"/>
    <xf numFmtId="164" fontId="1" fillId="0" borderId="0" xfId="0" applyNumberFormat="1" applyFont="1"/>
    <xf numFmtId="1" fontId="16" fillId="0" borderId="9" xfId="0" applyNumberFormat="1" applyFont="1" applyBorder="1"/>
    <xf numFmtId="0" fontId="16" fillId="0" borderId="0" xfId="0" applyFont="1" applyBorder="1"/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2" fontId="0" fillId="0" borderId="11" xfId="0" applyNumberFormat="1" applyFill="1" applyBorder="1"/>
    <xf numFmtId="0" fontId="17" fillId="2" borderId="3" xfId="0" applyFont="1" applyFill="1" applyBorder="1"/>
    <xf numFmtId="0" fontId="0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18" fillId="0" borderId="3" xfId="0" applyFont="1" applyBorder="1" applyAlignment="1">
      <alignment horizontal="center"/>
    </xf>
    <xf numFmtId="0" fontId="17" fillId="0" borderId="3" xfId="0" applyFont="1" applyBorder="1"/>
    <xf numFmtId="2" fontId="1" fillId="0" borderId="0" xfId="0" applyNumberFormat="1" applyFont="1"/>
    <xf numFmtId="0" fontId="19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0" fillId="0" borderId="0" xfId="0" applyFont="1"/>
    <xf numFmtId="0" fontId="0" fillId="0" borderId="0" xfId="0" applyFont="1" applyFill="1" applyBorder="1"/>
    <xf numFmtId="0" fontId="17" fillId="0" borderId="3" xfId="0" applyFont="1" applyBorder="1" applyAlignment="1">
      <alignment horizontal="center"/>
    </xf>
    <xf numFmtId="0" fontId="0" fillId="0" borderId="0" xfId="0" applyFont="1" applyBorder="1"/>
    <xf numFmtId="0" fontId="21" fillId="0" borderId="0" xfId="0" applyFont="1"/>
    <xf numFmtId="0" fontId="0" fillId="0" borderId="3" xfId="0" applyBorder="1"/>
    <xf numFmtId="0" fontId="0" fillId="0" borderId="0" xfId="0" applyFont="1" applyAlignment="1">
      <alignment horizontal="right"/>
    </xf>
    <xf numFmtId="0" fontId="23" fillId="0" borderId="0" xfId="0" applyFont="1"/>
    <xf numFmtId="0" fontId="0" fillId="0" borderId="0" xfId="0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4" fillId="0" borderId="0" xfId="0" applyFont="1"/>
    <xf numFmtId="0" fontId="10" fillId="3" borderId="0" xfId="0" applyFont="1" applyFill="1"/>
    <xf numFmtId="0" fontId="14" fillId="0" borderId="6" xfId="0" applyFont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0" fontId="0" fillId="0" borderId="1" xfId="0" applyBorder="1"/>
    <xf numFmtId="0" fontId="0" fillId="3" borderId="0" xfId="0" applyFill="1"/>
    <xf numFmtId="0" fontId="14" fillId="0" borderId="0" xfId="0" applyFont="1"/>
    <xf numFmtId="0" fontId="0" fillId="0" borderId="3" xfId="0" applyFont="1" applyBorder="1"/>
    <xf numFmtId="0" fontId="0" fillId="3" borderId="3" xfId="0" applyFill="1" applyBorder="1"/>
    <xf numFmtId="0" fontId="0" fillId="0" borderId="0" xfId="0" applyNumberFormat="1"/>
    <xf numFmtId="0" fontId="7" fillId="0" borderId="0" xfId="0" applyFont="1" applyBorder="1" applyAlignment="1">
      <alignment horizontal="right"/>
    </xf>
    <xf numFmtId="0" fontId="18" fillId="0" borderId="3" xfId="0" applyFont="1" applyBorder="1"/>
    <xf numFmtId="0" fontId="7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3" borderId="0" xfId="0" applyFill="1" applyBorder="1"/>
    <xf numFmtId="0" fontId="1" fillId="0" borderId="0" xfId="0" applyFont="1" applyBorder="1"/>
    <xf numFmtId="0" fontId="22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485775</xdr:colOff>
      <xdr:row>0</xdr:row>
      <xdr:rowOff>714375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A185F4C-8B29-4B8F-9292-9EAA2900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78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33</xdr:col>
      <xdr:colOff>295275</xdr:colOff>
      <xdr:row>0</xdr:row>
      <xdr:rowOff>19050</xdr:rowOff>
    </xdr:from>
    <xdr:to>
      <xdr:col>44</xdr:col>
      <xdr:colOff>114300</xdr:colOff>
      <xdr:row>0</xdr:row>
      <xdr:rowOff>895350</xdr:rowOff>
    </xdr:to>
    <xdr:pic>
      <xdr:nvPicPr>
        <xdr:cNvPr id="1026" name="Picture 3">
          <a:extLst>
            <a:ext uri="{FF2B5EF4-FFF2-40B4-BE49-F238E27FC236}">
              <a16:creationId xmlns:a16="http://schemas.microsoft.com/office/drawing/2014/main" id="{4BBECCC3-34D5-4556-B9DB-D883D93D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9050"/>
          <a:ext cx="103822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86"/>
  <sheetViews>
    <sheetView tabSelected="1" workbookViewId="0">
      <selection activeCell="B2" sqref="B2"/>
    </sheetView>
  </sheetViews>
  <sheetFormatPr defaultColWidth="11.59375" defaultRowHeight="12.75" x14ac:dyDescent="0.15"/>
  <cols>
    <col min="1" max="1" width="5.66015625" style="1" customWidth="1"/>
    <col min="2" max="2" width="14.6953125" customWidth="1"/>
    <col min="3" max="3" width="15.5078125" customWidth="1"/>
    <col min="4" max="4" width="23.59765625" customWidth="1"/>
    <col min="5" max="5" width="18.609375" customWidth="1"/>
    <col min="6" max="6" width="8.22265625" style="1" customWidth="1"/>
    <col min="7" max="7" width="5.12109375" style="1" customWidth="1"/>
    <col min="8" max="8" width="4.04296875" style="1" customWidth="1"/>
    <col min="9" max="9" width="0" style="1" hidden="1" customWidth="1"/>
    <col min="10" max="10" width="7.55078125" style="2" customWidth="1"/>
    <col min="11" max="11" width="0" style="2" hidden="1" customWidth="1"/>
    <col min="12" max="12" width="4.71875" style="3" customWidth="1"/>
    <col min="13" max="13" width="0" style="4" hidden="1" customWidth="1"/>
    <col min="14" max="14" width="4.71875" customWidth="1"/>
    <col min="15" max="15" width="0" hidden="1" customWidth="1"/>
    <col min="16" max="16" width="4.04296875" customWidth="1"/>
    <col min="17" max="17" width="0" hidden="1" customWidth="1"/>
    <col min="18" max="18" width="4.71875" customWidth="1"/>
    <col min="19" max="19" width="0" hidden="1" customWidth="1"/>
    <col min="20" max="20" width="4.04296875" customWidth="1"/>
    <col min="21" max="21" width="0" hidden="1" customWidth="1"/>
    <col min="22" max="22" width="4.04296875" style="3" customWidth="1"/>
    <col min="23" max="23" width="0" style="4" hidden="1" customWidth="1"/>
    <col min="24" max="24" width="4.04296875" customWidth="1"/>
    <col min="25" max="25" width="0" hidden="1" customWidth="1"/>
    <col min="26" max="26" width="4.04296875" customWidth="1"/>
    <col min="27" max="27" width="0" hidden="1" customWidth="1"/>
    <col min="28" max="28" width="4.04296875" style="3" customWidth="1"/>
    <col min="29" max="29" width="0" style="4" hidden="1" customWidth="1"/>
    <col min="30" max="30" width="4.04296875" style="5" customWidth="1"/>
    <col min="31" max="31" width="0" style="6" hidden="1" customWidth="1"/>
    <col min="32" max="32" width="4.04296875" style="7" customWidth="1"/>
    <col min="33" max="33" width="0" hidden="1" customWidth="1"/>
    <col min="34" max="34" width="4.58203125" style="8" customWidth="1"/>
    <col min="35" max="35" width="0" style="4" hidden="1" customWidth="1"/>
    <col min="36" max="36" width="4.58203125" style="9" customWidth="1"/>
    <col min="37" max="37" width="0" style="10" hidden="1" customWidth="1"/>
    <col min="38" max="38" width="4.58203125" style="9" customWidth="1"/>
    <col min="39" max="39" width="0" style="11" hidden="1" customWidth="1"/>
    <col min="40" max="40" width="4.58203125" style="9" customWidth="1"/>
    <col min="41" max="41" width="0" style="11" hidden="1" customWidth="1"/>
    <col min="42" max="42" width="0" style="12" hidden="1" customWidth="1"/>
    <col min="43" max="44" width="0" style="13" hidden="1" customWidth="1"/>
    <col min="45" max="45" width="6.7421875" style="14" customWidth="1"/>
    <col min="46" max="46" width="7.55078125" style="2" customWidth="1"/>
    <col min="47" max="47" width="8.08984375" style="2" customWidth="1"/>
    <col min="48" max="48" width="4.98828125" customWidth="1"/>
    <col min="49" max="49" width="7.953125" style="8" customWidth="1"/>
    <col min="50" max="50" width="5.796875" customWidth="1"/>
    <col min="51" max="51" width="5.12109375" customWidth="1"/>
    <col min="52" max="52" width="6.3359375" customWidth="1"/>
    <col min="54" max="223" width="9.16796875" customWidth="1"/>
  </cols>
  <sheetData>
    <row r="1" spans="1:52" ht="79.5" customHeight="1" x14ac:dyDescent="0.15">
      <c r="D1" s="15" t="s">
        <v>0</v>
      </c>
    </row>
    <row r="2" spans="1:52" x14ac:dyDescent="0.15">
      <c r="B2" s="8" t="s">
        <v>1</v>
      </c>
    </row>
    <row r="3" spans="1:52" x14ac:dyDescent="0.15">
      <c r="B3" s="16">
        <v>3</v>
      </c>
    </row>
    <row r="4" spans="1:52" s="30" customFormat="1" ht="39.6" customHeight="1" x14ac:dyDescent="0.15">
      <c r="A4" s="17" t="s">
        <v>2</v>
      </c>
      <c r="B4" s="124" t="s">
        <v>3</v>
      </c>
      <c r="C4" s="124"/>
      <c r="D4" s="19" t="s">
        <v>4</v>
      </c>
      <c r="E4" s="19" t="s">
        <v>5</v>
      </c>
      <c r="F4" s="19" t="s">
        <v>6</v>
      </c>
      <c r="G4" s="20" t="s">
        <v>7</v>
      </c>
      <c r="H4" s="20" t="s">
        <v>8</v>
      </c>
      <c r="I4" s="20"/>
      <c r="J4" s="17" t="s">
        <v>9</v>
      </c>
      <c r="K4" s="21"/>
      <c r="L4" s="125" t="s">
        <v>10</v>
      </c>
      <c r="M4" s="125" t="s">
        <v>11</v>
      </c>
      <c r="N4" s="125"/>
      <c r="O4" s="125"/>
      <c r="P4" s="125"/>
      <c r="Q4" s="125"/>
      <c r="R4" s="126"/>
      <c r="S4" s="126"/>
      <c r="T4" s="126"/>
      <c r="U4" s="126"/>
      <c r="V4" s="124" t="s">
        <v>12</v>
      </c>
      <c r="W4" s="124" t="s">
        <v>11</v>
      </c>
      <c r="X4" s="124"/>
      <c r="Y4" s="124"/>
      <c r="Z4" s="124"/>
      <c r="AA4" s="124"/>
      <c r="AB4" s="124" t="s">
        <v>13</v>
      </c>
      <c r="AC4" s="124" t="s">
        <v>11</v>
      </c>
      <c r="AD4" s="124"/>
      <c r="AE4" s="124"/>
      <c r="AF4" s="124"/>
      <c r="AG4" s="124"/>
      <c r="AH4" s="127" t="s">
        <v>14</v>
      </c>
      <c r="AI4" s="127" t="s">
        <v>11</v>
      </c>
      <c r="AJ4" s="127"/>
      <c r="AK4" s="127"/>
      <c r="AL4" s="127"/>
      <c r="AM4" s="127"/>
      <c r="AN4" s="127"/>
      <c r="AO4" s="127"/>
      <c r="AP4" s="23" t="s">
        <v>15</v>
      </c>
      <c r="AQ4" s="24" t="s">
        <v>16</v>
      </c>
      <c r="AR4" s="25"/>
      <c r="AS4" s="26" t="s">
        <v>11</v>
      </c>
      <c r="AT4" s="27" t="s">
        <v>17</v>
      </c>
      <c r="AU4" s="27" t="s">
        <v>18</v>
      </c>
      <c r="AV4" s="24" t="s">
        <v>19</v>
      </c>
      <c r="AW4" s="18" t="s">
        <v>20</v>
      </c>
      <c r="AX4" s="28" t="s">
        <v>21</v>
      </c>
      <c r="AY4" s="29" t="s">
        <v>22</v>
      </c>
      <c r="AZ4" s="29" t="s">
        <v>23</v>
      </c>
    </row>
    <row r="5" spans="1:52" s="32" customFormat="1" x14ac:dyDescent="0.15">
      <c r="A5" s="31">
        <v>53</v>
      </c>
      <c r="B5"/>
      <c r="F5" s="33"/>
      <c r="G5" s="33"/>
      <c r="H5" s="33"/>
      <c r="I5" s="33"/>
      <c r="J5" s="34">
        <f>COUNTIF($I$7:$I$73,"X")</f>
        <v>45</v>
      </c>
      <c r="K5" s="31"/>
      <c r="L5" s="35">
        <v>27</v>
      </c>
      <c r="M5" s="36">
        <v>4</v>
      </c>
      <c r="N5" s="33"/>
      <c r="O5" s="33"/>
      <c r="P5" s="33"/>
      <c r="Q5" s="33"/>
      <c r="R5" s="33"/>
      <c r="S5" s="33"/>
      <c r="T5" s="33"/>
      <c r="U5" s="33"/>
      <c r="V5" s="35">
        <v>27</v>
      </c>
      <c r="W5" s="36">
        <v>2</v>
      </c>
      <c r="AB5" s="35">
        <v>25</v>
      </c>
      <c r="AC5" s="37">
        <v>2</v>
      </c>
      <c r="AD5"/>
      <c r="AE5" s="6"/>
      <c r="AH5" s="38">
        <v>20</v>
      </c>
      <c r="AI5" s="39">
        <v>3</v>
      </c>
      <c r="AJ5" s="40"/>
      <c r="AK5" s="41"/>
      <c r="AL5" s="40"/>
      <c r="AM5" s="40"/>
      <c r="AN5" s="40"/>
      <c r="AO5" s="40"/>
      <c r="AP5" s="12"/>
      <c r="AQ5" s="42"/>
      <c r="AR5" s="42"/>
      <c r="AS5" s="43"/>
      <c r="AT5" s="44">
        <f>M5+W5+AC5+AI5</f>
        <v>11</v>
      </c>
      <c r="AU5" s="2"/>
      <c r="AV5" s="7">
        <v>3</v>
      </c>
      <c r="AW5" s="45"/>
    </row>
    <row r="6" spans="1:52" x14ac:dyDescent="0.15">
      <c r="A6" s="46">
        <v>0</v>
      </c>
      <c r="L6" s="47" t="s">
        <v>24</v>
      </c>
      <c r="N6" s="48">
        <v>1</v>
      </c>
      <c r="O6" s="48"/>
      <c r="P6" s="48">
        <v>2</v>
      </c>
      <c r="Q6" s="48"/>
      <c r="R6" s="48">
        <v>3</v>
      </c>
      <c r="S6" s="48"/>
      <c r="T6" s="48">
        <v>4</v>
      </c>
      <c r="U6" s="48"/>
      <c r="V6" s="47" t="s">
        <v>24</v>
      </c>
      <c r="X6" s="48">
        <v>1</v>
      </c>
      <c r="Y6" s="48"/>
      <c r="Z6" s="48">
        <v>2</v>
      </c>
      <c r="AA6" s="48"/>
      <c r="AB6" s="47" t="s">
        <v>24</v>
      </c>
      <c r="AD6" s="49">
        <v>1</v>
      </c>
      <c r="AE6" s="50"/>
      <c r="AF6" s="51">
        <v>2</v>
      </c>
      <c r="AG6" s="48"/>
      <c r="AH6" s="47" t="s">
        <v>24</v>
      </c>
      <c r="AI6" s="52"/>
      <c r="AJ6" s="53">
        <v>1</v>
      </c>
      <c r="AK6" s="54"/>
      <c r="AL6" s="53">
        <v>2</v>
      </c>
      <c r="AM6" s="54"/>
      <c r="AN6" s="53">
        <v>3</v>
      </c>
      <c r="AO6" s="54"/>
      <c r="AS6" s="55"/>
    </row>
    <row r="7" spans="1:52" x14ac:dyDescent="0.15">
      <c r="A7" s="56">
        <f t="shared" ref="A7:A29" si="0">A6+1</f>
        <v>1</v>
      </c>
      <c r="B7" t="s">
        <v>25</v>
      </c>
      <c r="C7" t="s">
        <v>26</v>
      </c>
      <c r="D7" t="s">
        <v>27</v>
      </c>
      <c r="E7" t="s">
        <v>28</v>
      </c>
      <c r="F7" s="1" t="s">
        <v>29</v>
      </c>
      <c r="G7" s="1" t="s">
        <v>30</v>
      </c>
      <c r="I7" s="1" t="s">
        <v>31</v>
      </c>
      <c r="J7" s="57">
        <f t="shared" ref="J7:J38" si="1">AW7</f>
        <v>8</v>
      </c>
      <c r="K7" s="57"/>
      <c r="L7" s="58">
        <v>1</v>
      </c>
      <c r="M7" s="59">
        <f t="shared" ref="M7:M38" si="2">IF(L7=1,0.75,0)</f>
        <v>0.75</v>
      </c>
      <c r="N7" s="60">
        <v>1</v>
      </c>
      <c r="O7" s="61">
        <f t="shared" ref="O7:O39" si="3">IF(N7="",$J$5+1,N7)</f>
        <v>1</v>
      </c>
      <c r="P7" s="60">
        <v>2</v>
      </c>
      <c r="Q7" s="61">
        <f t="shared" ref="Q7:Q20" si="4">IF(P7="",$J$5+1,P7)</f>
        <v>2</v>
      </c>
      <c r="R7" s="60">
        <v>2</v>
      </c>
      <c r="S7" s="61">
        <f t="shared" ref="S7:S17" si="5">IF(R7="",$J$5+1,R7)</f>
        <v>2</v>
      </c>
      <c r="T7" s="60">
        <v>5</v>
      </c>
      <c r="U7" s="61">
        <f t="shared" ref="U7:U17" si="6">IF(T7="",$J$5+1,T7)</f>
        <v>5</v>
      </c>
      <c r="V7" s="58">
        <v>1</v>
      </c>
      <c r="W7" s="59">
        <f t="shared" ref="W7:W38" si="7">IF(V7=1,0.75,0)</f>
        <v>0.75</v>
      </c>
      <c r="X7" s="62">
        <v>1</v>
      </c>
      <c r="Y7" s="61">
        <f t="shared" ref="Y7:Y13" si="8">IF(X7="",$J$5+1,X7)</f>
        <v>1</v>
      </c>
      <c r="Z7" s="62">
        <v>1</v>
      </c>
      <c r="AA7" s="61">
        <f t="shared" ref="AA7:AA27" si="9">IF(Z7="",$J$5+1,Z7)</f>
        <v>1</v>
      </c>
      <c r="AB7" s="58">
        <v>1</v>
      </c>
      <c r="AC7" s="59">
        <f t="shared" ref="AC7:AC38" si="10">IF(AB7=1,0.75,0)</f>
        <v>0.75</v>
      </c>
      <c r="AD7" s="63">
        <v>3</v>
      </c>
      <c r="AE7" s="61">
        <v>3</v>
      </c>
      <c r="AF7" s="64">
        <v>2</v>
      </c>
      <c r="AG7" s="61">
        <f t="shared" ref="AG7:AG24" si="11">IF(AF7="",$J$5+1,AF7)</f>
        <v>2</v>
      </c>
      <c r="AH7" s="65">
        <v>1</v>
      </c>
      <c r="AI7" s="66">
        <f t="shared" ref="AI7:AI38" si="12">IF(AH7=1,0.75,0)</f>
        <v>0.75</v>
      </c>
      <c r="AJ7" s="67">
        <v>1</v>
      </c>
      <c r="AK7" s="68">
        <v>1</v>
      </c>
      <c r="AL7" s="67">
        <v>2</v>
      </c>
      <c r="AM7" s="68">
        <v>2</v>
      </c>
      <c r="AN7" s="67">
        <v>1</v>
      </c>
      <c r="AO7" s="68">
        <v>1</v>
      </c>
      <c r="AP7" s="69">
        <f t="shared" ref="AP7:AP38" si="13">(L7+V7+AB7+AH7)</f>
        <v>4</v>
      </c>
      <c r="AQ7" s="70">
        <f t="shared" ref="AQ7:AQ38" si="14">AP7-MAX(L7,V7,AB7,0,AH7)</f>
        <v>3</v>
      </c>
      <c r="AR7" s="71"/>
      <c r="AS7" s="55">
        <f t="shared" ref="AS7:AS38" si="15">SUM(M7,W7,AC7,AI7)</f>
        <v>3</v>
      </c>
      <c r="AT7" s="72">
        <f t="shared" ref="AT7:AT38" si="16">SUM(O7,Q7,S7,U7,Y7,AA7,AE7,AG7,AK7,AM7,AO7)</f>
        <v>21</v>
      </c>
      <c r="AU7" s="57">
        <f t="shared" ref="AU7:AU38" si="17">AT7-AS7</f>
        <v>18</v>
      </c>
      <c r="AV7" s="73">
        <f t="shared" ref="AV7:AV51" si="18">AX7+AY7+AZ7</f>
        <v>10</v>
      </c>
      <c r="AW7" s="74">
        <f t="shared" ref="AW7:AW38" si="19">AU7-AV7</f>
        <v>8</v>
      </c>
      <c r="AX7" s="75">
        <f t="shared" ref="AX7:AX51" si="20">MAX($O7,$Q7,$S7,$U7,$Y7,$AA7,$AE7,$AG7,$AK7,$AM7,$AO7)</f>
        <v>5</v>
      </c>
      <c r="AY7" s="76">
        <f>LARGE(($O7,$Q7,$S7,$U7,$Y7,$AA7,$AE7,$AG7,$AK7,$AM7,$AO7),2)</f>
        <v>3</v>
      </c>
      <c r="AZ7" s="76">
        <f>LARGE(($O7,$Q7,$S7,$U7,$Y7,$AA7,$AE7,$AG7,$AK7,$AM7,$AO7),3)</f>
        <v>2</v>
      </c>
    </row>
    <row r="8" spans="1:52" x14ac:dyDescent="0.15">
      <c r="A8" s="56">
        <f t="shared" si="0"/>
        <v>2</v>
      </c>
      <c r="B8" t="s">
        <v>32</v>
      </c>
      <c r="C8" t="s">
        <v>33</v>
      </c>
      <c r="D8" t="s">
        <v>34</v>
      </c>
      <c r="E8" t="s">
        <v>35</v>
      </c>
      <c r="F8" s="1" t="s">
        <v>36</v>
      </c>
      <c r="G8" s="1" t="s">
        <v>30</v>
      </c>
      <c r="I8" s="1" t="s">
        <v>31</v>
      </c>
      <c r="J8" s="57">
        <f t="shared" si="1"/>
        <v>18</v>
      </c>
      <c r="K8" s="57"/>
      <c r="L8" s="58">
        <v>4</v>
      </c>
      <c r="M8" s="59">
        <f t="shared" si="2"/>
        <v>0</v>
      </c>
      <c r="N8" s="60">
        <v>9</v>
      </c>
      <c r="O8" s="61">
        <f t="shared" si="3"/>
        <v>9</v>
      </c>
      <c r="P8" s="60">
        <v>1</v>
      </c>
      <c r="Q8" s="61">
        <f t="shared" si="4"/>
        <v>1</v>
      </c>
      <c r="R8" s="60">
        <v>4</v>
      </c>
      <c r="S8" s="61">
        <f t="shared" si="5"/>
        <v>4</v>
      </c>
      <c r="T8" s="60">
        <v>4</v>
      </c>
      <c r="U8" s="61">
        <f t="shared" si="6"/>
        <v>4</v>
      </c>
      <c r="V8" s="58">
        <v>3</v>
      </c>
      <c r="W8" s="59">
        <f t="shared" si="7"/>
        <v>0</v>
      </c>
      <c r="X8" s="62">
        <v>3</v>
      </c>
      <c r="Y8" s="61">
        <f t="shared" si="8"/>
        <v>3</v>
      </c>
      <c r="Z8" s="62">
        <v>3</v>
      </c>
      <c r="AA8" s="61">
        <f t="shared" si="9"/>
        <v>3</v>
      </c>
      <c r="AB8" s="58">
        <v>2</v>
      </c>
      <c r="AC8" s="59">
        <f t="shared" si="10"/>
        <v>0</v>
      </c>
      <c r="AD8" s="77">
        <v>2</v>
      </c>
      <c r="AE8" s="61">
        <f t="shared" ref="AE8:AE48" si="21">IF(AD8="",$J$5+1,AD8)</f>
        <v>2</v>
      </c>
      <c r="AF8" s="78">
        <v>5</v>
      </c>
      <c r="AG8" s="61">
        <f t="shared" si="11"/>
        <v>5</v>
      </c>
      <c r="AH8" s="65">
        <v>2</v>
      </c>
      <c r="AI8" s="66">
        <f t="shared" si="12"/>
        <v>0</v>
      </c>
      <c r="AJ8" s="67">
        <v>2</v>
      </c>
      <c r="AK8" s="68">
        <v>2</v>
      </c>
      <c r="AL8" s="67">
        <v>1</v>
      </c>
      <c r="AM8" s="68">
        <v>1</v>
      </c>
      <c r="AN8" s="67">
        <v>2</v>
      </c>
      <c r="AO8" s="68">
        <v>2</v>
      </c>
      <c r="AP8" s="69">
        <f t="shared" si="13"/>
        <v>11</v>
      </c>
      <c r="AQ8" s="70">
        <f t="shared" si="14"/>
        <v>7</v>
      </c>
      <c r="AR8" s="71"/>
      <c r="AS8" s="55">
        <f t="shared" si="15"/>
        <v>0</v>
      </c>
      <c r="AT8" s="72">
        <f t="shared" si="16"/>
        <v>36</v>
      </c>
      <c r="AU8" s="57">
        <f t="shared" si="17"/>
        <v>36</v>
      </c>
      <c r="AV8" s="73">
        <f t="shared" si="18"/>
        <v>18</v>
      </c>
      <c r="AW8" s="74">
        <f t="shared" si="19"/>
        <v>18</v>
      </c>
      <c r="AX8" s="75">
        <f t="shared" si="20"/>
        <v>9</v>
      </c>
      <c r="AY8" s="76">
        <f>LARGE(($O8,$Q8,$S8,$U8,$Y8,$AA8,$AE8,$AG8,$AK8,$AM8,$AO8),2)</f>
        <v>5</v>
      </c>
      <c r="AZ8" s="76">
        <f>LARGE(($O8,$Q8,$S8,$U8,$Y8,$AA8,$AE8,$AG8,$AK8,$AM8,$AO8),3)</f>
        <v>4</v>
      </c>
    </row>
    <row r="9" spans="1:52" x14ac:dyDescent="0.15">
      <c r="A9" s="56">
        <f t="shared" si="0"/>
        <v>3</v>
      </c>
      <c r="B9" t="s">
        <v>37</v>
      </c>
      <c r="C9" t="s">
        <v>38</v>
      </c>
      <c r="D9" t="s">
        <v>39</v>
      </c>
      <c r="E9" t="s">
        <v>40</v>
      </c>
      <c r="F9" s="1" t="s">
        <v>41</v>
      </c>
      <c r="G9" s="1" t="s">
        <v>30</v>
      </c>
      <c r="I9" s="1" t="s">
        <v>31</v>
      </c>
      <c r="J9" s="57">
        <f t="shared" si="1"/>
        <v>30</v>
      </c>
      <c r="K9" s="57"/>
      <c r="L9" s="79">
        <v>3</v>
      </c>
      <c r="M9" s="59">
        <f t="shared" si="2"/>
        <v>0</v>
      </c>
      <c r="N9" s="62">
        <v>7</v>
      </c>
      <c r="O9" s="61">
        <f t="shared" si="3"/>
        <v>7</v>
      </c>
      <c r="P9" s="62">
        <v>7</v>
      </c>
      <c r="Q9" s="61">
        <f t="shared" si="4"/>
        <v>7</v>
      </c>
      <c r="R9" s="62">
        <v>1</v>
      </c>
      <c r="S9" s="61">
        <f t="shared" si="5"/>
        <v>1</v>
      </c>
      <c r="T9" s="62">
        <v>1</v>
      </c>
      <c r="U9" s="61">
        <f t="shared" si="6"/>
        <v>1</v>
      </c>
      <c r="V9" s="58">
        <v>2</v>
      </c>
      <c r="W9" s="80">
        <f t="shared" si="7"/>
        <v>0</v>
      </c>
      <c r="X9" s="60">
        <v>2</v>
      </c>
      <c r="Y9" s="61">
        <f t="shared" si="8"/>
        <v>2</v>
      </c>
      <c r="Z9" s="60">
        <v>4</v>
      </c>
      <c r="AA9" s="61">
        <f t="shared" si="9"/>
        <v>4</v>
      </c>
      <c r="AB9" s="58">
        <v>5</v>
      </c>
      <c r="AC9" s="59">
        <f t="shared" si="10"/>
        <v>0</v>
      </c>
      <c r="AD9" s="63">
        <v>5</v>
      </c>
      <c r="AE9" s="61">
        <f t="shared" si="21"/>
        <v>5</v>
      </c>
      <c r="AF9" s="64">
        <v>4</v>
      </c>
      <c r="AG9" s="61">
        <f t="shared" si="11"/>
        <v>4</v>
      </c>
      <c r="AH9" s="81">
        <v>8</v>
      </c>
      <c r="AI9" s="66">
        <f t="shared" si="12"/>
        <v>0</v>
      </c>
      <c r="AJ9" s="82">
        <v>8</v>
      </c>
      <c r="AK9" s="68">
        <v>8</v>
      </c>
      <c r="AL9" s="82">
        <v>7</v>
      </c>
      <c r="AM9" s="68">
        <v>7</v>
      </c>
      <c r="AN9" s="82">
        <v>6</v>
      </c>
      <c r="AO9" s="68">
        <v>6</v>
      </c>
      <c r="AP9" s="69">
        <f t="shared" si="13"/>
        <v>18</v>
      </c>
      <c r="AQ9" s="70">
        <f t="shared" si="14"/>
        <v>10</v>
      </c>
      <c r="AR9" s="71"/>
      <c r="AS9" s="55">
        <f t="shared" si="15"/>
        <v>0</v>
      </c>
      <c r="AT9" s="72">
        <f t="shared" si="16"/>
        <v>52</v>
      </c>
      <c r="AU9" s="57">
        <f t="shared" si="17"/>
        <v>52</v>
      </c>
      <c r="AV9" s="73">
        <f t="shared" si="18"/>
        <v>22</v>
      </c>
      <c r="AW9" s="74">
        <f t="shared" si="19"/>
        <v>30</v>
      </c>
      <c r="AX9" s="75">
        <f t="shared" si="20"/>
        <v>8</v>
      </c>
      <c r="AY9" s="76">
        <f>LARGE(($O9,$Q9,$S9,$U9,$Y9,$AA9,$AE9,$AG9,$AK9,$AM9,$AO9),2)</f>
        <v>7</v>
      </c>
      <c r="AZ9" s="76">
        <f>LARGE(($O9,$Q9,$S9,$U9,$Y9,$AA9,$AE9,$AG9,$AK9,$AM9,$AO9),3)</f>
        <v>7</v>
      </c>
    </row>
    <row r="10" spans="1:52" x14ac:dyDescent="0.15">
      <c r="A10" s="56">
        <f t="shared" si="0"/>
        <v>4</v>
      </c>
      <c r="B10" t="s">
        <v>42</v>
      </c>
      <c r="C10" t="s">
        <v>43</v>
      </c>
      <c r="D10" t="s">
        <v>44</v>
      </c>
      <c r="E10" t="s">
        <v>45</v>
      </c>
      <c r="F10" s="1" t="s">
        <v>46</v>
      </c>
      <c r="G10" s="1" t="s">
        <v>30</v>
      </c>
      <c r="I10" s="1" t="s">
        <v>31</v>
      </c>
      <c r="J10" s="57">
        <f t="shared" si="1"/>
        <v>35</v>
      </c>
      <c r="K10" s="57"/>
      <c r="L10" s="58">
        <v>6</v>
      </c>
      <c r="M10" s="59">
        <f t="shared" si="2"/>
        <v>0</v>
      </c>
      <c r="N10" s="60">
        <v>15</v>
      </c>
      <c r="O10" s="61">
        <f t="shared" si="3"/>
        <v>15</v>
      </c>
      <c r="P10" s="60">
        <v>5</v>
      </c>
      <c r="Q10" s="61">
        <f t="shared" si="4"/>
        <v>5</v>
      </c>
      <c r="R10" s="60">
        <v>3</v>
      </c>
      <c r="S10" s="61">
        <f t="shared" si="5"/>
        <v>3</v>
      </c>
      <c r="T10" s="60">
        <v>7</v>
      </c>
      <c r="U10" s="61">
        <f t="shared" si="6"/>
        <v>7</v>
      </c>
      <c r="V10" s="58">
        <v>4</v>
      </c>
      <c r="W10" s="59">
        <f t="shared" si="7"/>
        <v>0</v>
      </c>
      <c r="X10" s="62">
        <v>5</v>
      </c>
      <c r="Y10" s="61">
        <f t="shared" si="8"/>
        <v>5</v>
      </c>
      <c r="Z10" s="62">
        <v>2</v>
      </c>
      <c r="AA10" s="61">
        <f t="shared" si="9"/>
        <v>2</v>
      </c>
      <c r="AB10" s="58"/>
      <c r="AC10" s="59">
        <f t="shared" si="10"/>
        <v>0</v>
      </c>
      <c r="AD10" s="63"/>
      <c r="AE10" s="61">
        <f t="shared" si="21"/>
        <v>46</v>
      </c>
      <c r="AF10" s="64"/>
      <c r="AG10" s="61">
        <f t="shared" si="11"/>
        <v>46</v>
      </c>
      <c r="AH10" s="65">
        <v>4</v>
      </c>
      <c r="AI10" s="66">
        <f t="shared" si="12"/>
        <v>0</v>
      </c>
      <c r="AJ10" s="67">
        <v>4</v>
      </c>
      <c r="AK10" s="68">
        <v>4</v>
      </c>
      <c r="AL10" s="67">
        <v>4</v>
      </c>
      <c r="AM10" s="68">
        <v>4</v>
      </c>
      <c r="AN10" s="67">
        <v>5</v>
      </c>
      <c r="AO10" s="68">
        <v>5</v>
      </c>
      <c r="AP10" s="69">
        <f t="shared" si="13"/>
        <v>14</v>
      </c>
      <c r="AQ10" s="70">
        <f t="shared" si="14"/>
        <v>8</v>
      </c>
      <c r="AR10" s="71"/>
      <c r="AS10" s="55">
        <f t="shared" si="15"/>
        <v>0</v>
      </c>
      <c r="AT10" s="72">
        <f t="shared" si="16"/>
        <v>142</v>
      </c>
      <c r="AU10" s="57">
        <f t="shared" si="17"/>
        <v>142</v>
      </c>
      <c r="AV10" s="73">
        <f t="shared" si="18"/>
        <v>107</v>
      </c>
      <c r="AW10" s="74">
        <f t="shared" si="19"/>
        <v>35</v>
      </c>
      <c r="AX10" s="75">
        <f t="shared" si="20"/>
        <v>46</v>
      </c>
      <c r="AY10" s="76">
        <f>LARGE(($O10,$Q10,$S10,$U10,$Y10,$AA10,$AE10,$AG10,$AK10,$AM10,$AO10),2)</f>
        <v>46</v>
      </c>
      <c r="AZ10" s="76">
        <f>LARGE(($O10,$Q10,$S10,$U10,$Y10,$AA10,$AE10,$AG10,$AK10,$AM10,$AO10),3)</f>
        <v>15</v>
      </c>
    </row>
    <row r="11" spans="1:52" x14ac:dyDescent="0.15">
      <c r="A11" s="56">
        <f t="shared" si="0"/>
        <v>5</v>
      </c>
      <c r="B11" t="s">
        <v>47</v>
      </c>
      <c r="C11" t="s">
        <v>48</v>
      </c>
      <c r="D11" t="s">
        <v>49</v>
      </c>
      <c r="E11" t="s">
        <v>50</v>
      </c>
      <c r="F11" s="1" t="s">
        <v>51</v>
      </c>
      <c r="G11" s="1" t="s">
        <v>52</v>
      </c>
      <c r="I11" s="1" t="s">
        <v>31</v>
      </c>
      <c r="J11" s="57">
        <f t="shared" si="1"/>
        <v>36</v>
      </c>
      <c r="K11" s="57"/>
      <c r="L11" s="58">
        <v>2</v>
      </c>
      <c r="M11" s="59">
        <f t="shared" si="2"/>
        <v>0</v>
      </c>
      <c r="N11" s="60">
        <v>2</v>
      </c>
      <c r="O11" s="61">
        <f t="shared" si="3"/>
        <v>2</v>
      </c>
      <c r="P11" s="60">
        <v>4</v>
      </c>
      <c r="Q11" s="61">
        <f t="shared" si="4"/>
        <v>4</v>
      </c>
      <c r="R11" s="60">
        <v>6</v>
      </c>
      <c r="S11" s="61">
        <f t="shared" si="5"/>
        <v>6</v>
      </c>
      <c r="T11" s="60">
        <v>2</v>
      </c>
      <c r="U11" s="61">
        <f t="shared" si="6"/>
        <v>2</v>
      </c>
      <c r="V11" s="58">
        <v>6</v>
      </c>
      <c r="W11" s="59">
        <f t="shared" si="7"/>
        <v>0</v>
      </c>
      <c r="X11" s="62">
        <v>6</v>
      </c>
      <c r="Y11" s="61">
        <f t="shared" si="8"/>
        <v>6</v>
      </c>
      <c r="Z11" s="62">
        <v>7</v>
      </c>
      <c r="AA11" s="61">
        <f t="shared" si="9"/>
        <v>7</v>
      </c>
      <c r="AB11" s="58"/>
      <c r="AC11" s="59">
        <f t="shared" si="10"/>
        <v>0</v>
      </c>
      <c r="AD11" s="77"/>
      <c r="AE11" s="61">
        <f t="shared" si="21"/>
        <v>46</v>
      </c>
      <c r="AF11" s="78"/>
      <c r="AG11" s="61">
        <f t="shared" si="11"/>
        <v>46</v>
      </c>
      <c r="AH11" s="65">
        <v>6</v>
      </c>
      <c r="AI11" s="66">
        <f t="shared" si="12"/>
        <v>0</v>
      </c>
      <c r="AJ11" s="67">
        <v>5</v>
      </c>
      <c r="AK11" s="68">
        <v>5</v>
      </c>
      <c r="AL11" s="67">
        <v>11</v>
      </c>
      <c r="AM11" s="68">
        <v>11</v>
      </c>
      <c r="AN11" s="67">
        <v>4</v>
      </c>
      <c r="AO11" s="68">
        <v>4</v>
      </c>
      <c r="AP11" s="69">
        <f t="shared" si="13"/>
        <v>14</v>
      </c>
      <c r="AQ11" s="70">
        <f t="shared" si="14"/>
        <v>8</v>
      </c>
      <c r="AR11" s="71"/>
      <c r="AS11" s="55">
        <f t="shared" si="15"/>
        <v>0</v>
      </c>
      <c r="AT11" s="72">
        <f t="shared" si="16"/>
        <v>139</v>
      </c>
      <c r="AU11" s="57">
        <f t="shared" si="17"/>
        <v>139</v>
      </c>
      <c r="AV11" s="73">
        <f t="shared" si="18"/>
        <v>103</v>
      </c>
      <c r="AW11" s="74">
        <f t="shared" si="19"/>
        <v>36</v>
      </c>
      <c r="AX11" s="75">
        <f t="shared" si="20"/>
        <v>46</v>
      </c>
      <c r="AY11" s="76">
        <f>LARGE(($O11,$Q11,$S11,$U11,$Y11,$AA11,$AE11,$AG11,$AK11,$AM11,$AO11),2)</f>
        <v>46</v>
      </c>
      <c r="AZ11" s="76">
        <f>LARGE(($O11,$Q11,$S11,$U11,$Y11,$AA11,$AE11,$AG11,$AK11,$AM11,$AO11),3)</f>
        <v>11</v>
      </c>
    </row>
    <row r="12" spans="1:52" x14ac:dyDescent="0.15">
      <c r="A12" s="56">
        <f t="shared" si="0"/>
        <v>6</v>
      </c>
      <c r="B12" t="s">
        <v>53</v>
      </c>
      <c r="C12" t="s">
        <v>54</v>
      </c>
      <c r="D12" t="s">
        <v>55</v>
      </c>
      <c r="E12" t="s">
        <v>56</v>
      </c>
      <c r="F12" s="1" t="s">
        <v>57</v>
      </c>
      <c r="G12" s="1" t="s">
        <v>30</v>
      </c>
      <c r="I12" s="1" t="s">
        <v>31</v>
      </c>
      <c r="J12" s="57">
        <f t="shared" si="1"/>
        <v>61</v>
      </c>
      <c r="K12" s="72"/>
      <c r="L12" s="79">
        <v>11</v>
      </c>
      <c r="M12" s="59">
        <f t="shared" si="2"/>
        <v>0</v>
      </c>
      <c r="N12">
        <v>11</v>
      </c>
      <c r="O12" s="61">
        <f t="shared" si="3"/>
        <v>11</v>
      </c>
      <c r="P12" s="60">
        <v>8</v>
      </c>
      <c r="Q12" s="61">
        <f t="shared" si="4"/>
        <v>8</v>
      </c>
      <c r="R12">
        <v>10</v>
      </c>
      <c r="S12" s="61">
        <f t="shared" si="5"/>
        <v>10</v>
      </c>
      <c r="T12" s="60">
        <v>10</v>
      </c>
      <c r="U12" s="61">
        <f t="shared" si="6"/>
        <v>10</v>
      </c>
      <c r="V12" s="58">
        <v>11</v>
      </c>
      <c r="W12" s="80">
        <f t="shared" si="7"/>
        <v>0</v>
      </c>
      <c r="X12">
        <v>12</v>
      </c>
      <c r="Y12" s="61">
        <f t="shared" si="8"/>
        <v>12</v>
      </c>
      <c r="Z12" s="83">
        <v>8</v>
      </c>
      <c r="AA12" s="61">
        <f t="shared" si="9"/>
        <v>8</v>
      </c>
      <c r="AB12" s="58">
        <v>3</v>
      </c>
      <c r="AC12" s="59">
        <f t="shared" si="10"/>
        <v>0</v>
      </c>
      <c r="AD12" s="5">
        <v>4</v>
      </c>
      <c r="AE12" s="61">
        <f t="shared" si="21"/>
        <v>4</v>
      </c>
      <c r="AF12" s="7">
        <v>3</v>
      </c>
      <c r="AG12" s="61">
        <f t="shared" si="11"/>
        <v>3</v>
      </c>
      <c r="AH12" s="65">
        <v>9</v>
      </c>
      <c r="AI12" s="66">
        <f t="shared" si="12"/>
        <v>0</v>
      </c>
      <c r="AJ12" s="82">
        <v>10</v>
      </c>
      <c r="AK12" s="68">
        <v>10</v>
      </c>
      <c r="AL12" s="82">
        <v>8</v>
      </c>
      <c r="AM12" s="68">
        <v>8</v>
      </c>
      <c r="AN12" s="67">
        <v>12</v>
      </c>
      <c r="AO12" s="68">
        <v>12</v>
      </c>
      <c r="AP12" s="69">
        <f t="shared" si="13"/>
        <v>34</v>
      </c>
      <c r="AQ12" s="70">
        <f t="shared" si="14"/>
        <v>23</v>
      </c>
      <c r="AR12" s="71"/>
      <c r="AS12" s="55">
        <f t="shared" si="15"/>
        <v>0</v>
      </c>
      <c r="AT12" s="72">
        <f t="shared" si="16"/>
        <v>96</v>
      </c>
      <c r="AU12" s="57">
        <f t="shared" si="17"/>
        <v>96</v>
      </c>
      <c r="AV12" s="73">
        <f t="shared" si="18"/>
        <v>35</v>
      </c>
      <c r="AW12" s="74">
        <f t="shared" si="19"/>
        <v>61</v>
      </c>
      <c r="AX12" s="75">
        <f t="shared" si="20"/>
        <v>12</v>
      </c>
      <c r="AY12" s="76">
        <f>LARGE(($O12,$Q12,$S12,$U12,$Y12,$AA12,$AE12,$AG12,$AK12,$AM12,$AO12),2)</f>
        <v>12</v>
      </c>
      <c r="AZ12" s="76">
        <f>LARGE(($O12,$Q12,$S12,$U12,$Y12,$AA12,$AE12,$AG12,$AK12,$AM12,$AO12),3)</f>
        <v>11</v>
      </c>
    </row>
    <row r="13" spans="1:52" x14ac:dyDescent="0.15">
      <c r="A13" s="56">
        <f t="shared" si="0"/>
        <v>7</v>
      </c>
      <c r="B13" t="s">
        <v>58</v>
      </c>
      <c r="C13" t="s">
        <v>59</v>
      </c>
      <c r="D13" t="s">
        <v>60</v>
      </c>
      <c r="E13" t="s">
        <v>61</v>
      </c>
      <c r="F13" s="1" t="s">
        <v>62</v>
      </c>
      <c r="G13" s="1" t="s">
        <v>30</v>
      </c>
      <c r="I13" s="1" t="s">
        <v>31</v>
      </c>
      <c r="J13" s="57">
        <f t="shared" si="1"/>
        <v>67</v>
      </c>
      <c r="K13" s="57"/>
      <c r="L13" s="58">
        <v>15</v>
      </c>
      <c r="M13" s="59">
        <f t="shared" si="2"/>
        <v>0</v>
      </c>
      <c r="N13" s="60">
        <v>18</v>
      </c>
      <c r="O13" s="61">
        <f t="shared" si="3"/>
        <v>18</v>
      </c>
      <c r="P13" s="60">
        <v>14</v>
      </c>
      <c r="Q13" s="61">
        <f t="shared" si="4"/>
        <v>14</v>
      </c>
      <c r="R13" s="60">
        <v>5</v>
      </c>
      <c r="S13" s="61">
        <f t="shared" si="5"/>
        <v>5</v>
      </c>
      <c r="T13" s="60">
        <v>19</v>
      </c>
      <c r="U13" s="61">
        <f t="shared" si="6"/>
        <v>19</v>
      </c>
      <c r="V13" s="58">
        <v>7</v>
      </c>
      <c r="W13" s="59">
        <f t="shared" si="7"/>
        <v>0</v>
      </c>
      <c r="X13" s="62">
        <v>8</v>
      </c>
      <c r="Y13" s="61">
        <f t="shared" si="8"/>
        <v>8</v>
      </c>
      <c r="Z13" s="62">
        <v>10</v>
      </c>
      <c r="AA13" s="61">
        <f t="shared" si="9"/>
        <v>10</v>
      </c>
      <c r="AB13" s="58">
        <v>10</v>
      </c>
      <c r="AC13" s="59">
        <f t="shared" si="10"/>
        <v>0</v>
      </c>
      <c r="AD13" s="63">
        <v>9</v>
      </c>
      <c r="AE13" s="61">
        <f t="shared" si="21"/>
        <v>9</v>
      </c>
      <c r="AF13" s="64">
        <v>14</v>
      </c>
      <c r="AG13" s="61">
        <f t="shared" si="11"/>
        <v>14</v>
      </c>
      <c r="AH13" s="65">
        <v>7</v>
      </c>
      <c r="AI13" s="66">
        <f t="shared" si="12"/>
        <v>0</v>
      </c>
      <c r="AJ13" s="67">
        <v>7</v>
      </c>
      <c r="AK13" s="68">
        <v>7</v>
      </c>
      <c r="AL13" s="67">
        <v>5</v>
      </c>
      <c r="AM13" s="68">
        <v>5</v>
      </c>
      <c r="AN13" s="67">
        <v>9</v>
      </c>
      <c r="AO13" s="68">
        <v>9</v>
      </c>
      <c r="AP13" s="69">
        <f t="shared" si="13"/>
        <v>39</v>
      </c>
      <c r="AQ13" s="70">
        <f t="shared" si="14"/>
        <v>24</v>
      </c>
      <c r="AR13" s="71"/>
      <c r="AS13" s="55">
        <f t="shared" si="15"/>
        <v>0</v>
      </c>
      <c r="AT13" s="72">
        <f t="shared" si="16"/>
        <v>118</v>
      </c>
      <c r="AU13" s="57">
        <f t="shared" si="17"/>
        <v>118</v>
      </c>
      <c r="AV13" s="73">
        <f t="shared" si="18"/>
        <v>51</v>
      </c>
      <c r="AW13" s="74">
        <f t="shared" si="19"/>
        <v>67</v>
      </c>
      <c r="AX13" s="75">
        <f t="shared" si="20"/>
        <v>19</v>
      </c>
      <c r="AY13" s="76">
        <f>LARGE(($O13,$Q13,$S13,$U13,$Y13,$AA13,$AE13,$AG13,$AK13,$AM13,$AO13),2)</f>
        <v>18</v>
      </c>
      <c r="AZ13" s="76">
        <f>LARGE(($O13,$Q13,$S13,$U13,$Y13,$AA13,$AE13,$AG13,$AK13,$AM13,$AO13),3)</f>
        <v>14</v>
      </c>
    </row>
    <row r="14" spans="1:52" x14ac:dyDescent="0.15">
      <c r="A14" s="56">
        <f t="shared" si="0"/>
        <v>8</v>
      </c>
      <c r="B14" t="s">
        <v>63</v>
      </c>
      <c r="C14" t="s">
        <v>64</v>
      </c>
      <c r="D14" t="s">
        <v>65</v>
      </c>
      <c r="E14" t="s">
        <v>66</v>
      </c>
      <c r="F14" s="1" t="s">
        <v>67</v>
      </c>
      <c r="G14" s="1" t="s">
        <v>30</v>
      </c>
      <c r="I14" s="1" t="s">
        <v>31</v>
      </c>
      <c r="J14" s="57">
        <f t="shared" si="1"/>
        <v>69</v>
      </c>
      <c r="K14" s="57"/>
      <c r="L14" s="58">
        <v>13</v>
      </c>
      <c r="M14" s="59">
        <f t="shared" si="2"/>
        <v>0</v>
      </c>
      <c r="N14" s="60">
        <v>13</v>
      </c>
      <c r="O14" s="61">
        <f t="shared" si="3"/>
        <v>13</v>
      </c>
      <c r="P14" s="60">
        <v>9</v>
      </c>
      <c r="Q14" s="61">
        <f t="shared" si="4"/>
        <v>9</v>
      </c>
      <c r="R14" s="60">
        <v>12</v>
      </c>
      <c r="S14" s="61">
        <f t="shared" si="5"/>
        <v>12</v>
      </c>
      <c r="T14" s="60">
        <v>15</v>
      </c>
      <c r="U14" s="61">
        <f t="shared" si="6"/>
        <v>15</v>
      </c>
      <c r="V14" s="58">
        <v>18</v>
      </c>
      <c r="W14" s="59">
        <f t="shared" si="7"/>
        <v>0</v>
      </c>
      <c r="X14" s="62" t="s">
        <v>68</v>
      </c>
      <c r="Y14" s="61">
        <v>28</v>
      </c>
      <c r="Z14" s="62">
        <v>5</v>
      </c>
      <c r="AA14" s="61">
        <f t="shared" si="9"/>
        <v>5</v>
      </c>
      <c r="AB14" s="58"/>
      <c r="AC14" s="59">
        <f t="shared" si="10"/>
        <v>0</v>
      </c>
      <c r="AD14" s="63"/>
      <c r="AE14" s="61">
        <f t="shared" si="21"/>
        <v>46</v>
      </c>
      <c r="AF14" s="64"/>
      <c r="AG14" s="61">
        <f t="shared" si="11"/>
        <v>46</v>
      </c>
      <c r="AH14" s="65">
        <v>5</v>
      </c>
      <c r="AI14" s="66">
        <f t="shared" si="12"/>
        <v>0</v>
      </c>
      <c r="AJ14" s="67">
        <v>6</v>
      </c>
      <c r="AK14" s="68">
        <v>6</v>
      </c>
      <c r="AL14" s="67">
        <v>6</v>
      </c>
      <c r="AM14" s="68">
        <v>6</v>
      </c>
      <c r="AN14" s="67">
        <v>3</v>
      </c>
      <c r="AO14" s="68">
        <v>3</v>
      </c>
      <c r="AP14" s="69">
        <f t="shared" si="13"/>
        <v>36</v>
      </c>
      <c r="AQ14" s="70">
        <f t="shared" si="14"/>
        <v>18</v>
      </c>
      <c r="AR14" s="71"/>
      <c r="AS14" s="55">
        <f t="shared" si="15"/>
        <v>0</v>
      </c>
      <c r="AT14" s="72">
        <f t="shared" si="16"/>
        <v>189</v>
      </c>
      <c r="AU14" s="57">
        <f t="shared" si="17"/>
        <v>189</v>
      </c>
      <c r="AV14" s="73">
        <f t="shared" si="18"/>
        <v>120</v>
      </c>
      <c r="AW14" s="74">
        <f t="shared" si="19"/>
        <v>69</v>
      </c>
      <c r="AX14" s="75">
        <f t="shared" si="20"/>
        <v>46</v>
      </c>
      <c r="AY14" s="76">
        <f>LARGE(($O14,$Q14,$S14,$U14,$Y14,$AA14,$AE14,$AG14,$AK14,$AM14,$AO14),2)</f>
        <v>46</v>
      </c>
      <c r="AZ14" s="76">
        <f>LARGE(($O14,$Q14,$S14,$U14,$Y14,$AA14,$AE14,$AG14,$AK14,$AM14,$AO14),3)</f>
        <v>28</v>
      </c>
    </row>
    <row r="15" spans="1:52" x14ac:dyDescent="0.15">
      <c r="A15" s="56">
        <f t="shared" si="0"/>
        <v>9</v>
      </c>
      <c r="B15" t="s">
        <v>69</v>
      </c>
      <c r="C15" t="s">
        <v>70</v>
      </c>
      <c r="D15" t="s">
        <v>49</v>
      </c>
      <c r="E15" t="s">
        <v>71</v>
      </c>
      <c r="F15" s="1" t="s">
        <v>72</v>
      </c>
      <c r="G15" s="1" t="s">
        <v>30</v>
      </c>
      <c r="H15" s="1" t="s">
        <v>73</v>
      </c>
      <c r="I15" s="1" t="s">
        <v>31</v>
      </c>
      <c r="J15" s="57">
        <f t="shared" si="1"/>
        <v>77</v>
      </c>
      <c r="K15" s="57"/>
      <c r="L15" s="58">
        <v>8</v>
      </c>
      <c r="M15" s="59">
        <f t="shared" si="2"/>
        <v>0</v>
      </c>
      <c r="N15" s="60">
        <v>5</v>
      </c>
      <c r="O15" s="61">
        <f t="shared" si="3"/>
        <v>5</v>
      </c>
      <c r="P15" s="60">
        <v>17</v>
      </c>
      <c r="Q15" s="61">
        <f t="shared" si="4"/>
        <v>17</v>
      </c>
      <c r="R15" s="60">
        <v>11</v>
      </c>
      <c r="S15" s="61">
        <f t="shared" si="5"/>
        <v>11</v>
      </c>
      <c r="T15" s="60">
        <v>9</v>
      </c>
      <c r="U15" s="61">
        <f t="shared" si="6"/>
        <v>9</v>
      </c>
      <c r="V15" s="58">
        <v>16</v>
      </c>
      <c r="W15" s="59">
        <f t="shared" si="7"/>
        <v>0</v>
      </c>
      <c r="X15" s="67">
        <v>13</v>
      </c>
      <c r="Y15" s="61">
        <f t="shared" ref="Y15:Y27" si="22">IF(X15="",$J$5+1,X15)</f>
        <v>13</v>
      </c>
      <c r="Z15" s="67">
        <v>18</v>
      </c>
      <c r="AA15" s="61">
        <f t="shared" si="9"/>
        <v>18</v>
      </c>
      <c r="AB15" s="58">
        <v>6</v>
      </c>
      <c r="AC15" s="59">
        <f t="shared" si="10"/>
        <v>0</v>
      </c>
      <c r="AD15" s="84">
        <v>1</v>
      </c>
      <c r="AE15" s="61">
        <f t="shared" si="21"/>
        <v>1</v>
      </c>
      <c r="AF15" s="82">
        <v>11</v>
      </c>
      <c r="AG15" s="61">
        <f t="shared" si="11"/>
        <v>11</v>
      </c>
      <c r="AH15" s="65">
        <v>16</v>
      </c>
      <c r="AI15" s="66">
        <f t="shared" si="12"/>
        <v>0</v>
      </c>
      <c r="AJ15" s="82">
        <v>15</v>
      </c>
      <c r="AK15" s="68">
        <v>15</v>
      </c>
      <c r="AL15" s="67">
        <v>12</v>
      </c>
      <c r="AM15" s="68">
        <v>12</v>
      </c>
      <c r="AN15" s="67" t="s">
        <v>74</v>
      </c>
      <c r="AO15" s="68">
        <v>21</v>
      </c>
      <c r="AP15" s="69">
        <f t="shared" si="13"/>
        <v>46</v>
      </c>
      <c r="AQ15" s="70">
        <f t="shared" si="14"/>
        <v>30</v>
      </c>
      <c r="AR15" s="71"/>
      <c r="AS15" s="55">
        <f t="shared" si="15"/>
        <v>0</v>
      </c>
      <c r="AT15" s="72">
        <f t="shared" si="16"/>
        <v>133</v>
      </c>
      <c r="AU15" s="57">
        <f t="shared" si="17"/>
        <v>133</v>
      </c>
      <c r="AV15" s="73">
        <f t="shared" si="18"/>
        <v>56</v>
      </c>
      <c r="AW15" s="74">
        <f t="shared" si="19"/>
        <v>77</v>
      </c>
      <c r="AX15" s="75">
        <f t="shared" si="20"/>
        <v>21</v>
      </c>
      <c r="AY15" s="76">
        <f>LARGE(($O15,$Q15,$S15,$U15,$Y15,$AA15,$AE15,$AG15,$AK15,$AM15,$AO15),2)</f>
        <v>18</v>
      </c>
      <c r="AZ15" s="76">
        <f>LARGE(($O15,$Q15,$S15,$U15,$Y15,$AA15,$AE15,$AG15,$AK15,$AM15,$AO15),3)</f>
        <v>17</v>
      </c>
    </row>
    <row r="16" spans="1:52" x14ac:dyDescent="0.15">
      <c r="A16" s="56">
        <f t="shared" si="0"/>
        <v>10</v>
      </c>
      <c r="B16" t="s">
        <v>75</v>
      </c>
      <c r="C16" t="s">
        <v>38</v>
      </c>
      <c r="D16" t="s">
        <v>76</v>
      </c>
      <c r="E16" t="s">
        <v>77</v>
      </c>
      <c r="F16" s="1" t="s">
        <v>78</v>
      </c>
      <c r="G16" s="1" t="s">
        <v>30</v>
      </c>
      <c r="H16" s="1" t="s">
        <v>79</v>
      </c>
      <c r="I16" s="1" t="s">
        <v>31</v>
      </c>
      <c r="J16" s="57">
        <f t="shared" si="1"/>
        <v>81</v>
      </c>
      <c r="K16" s="57"/>
      <c r="L16" s="58">
        <v>12</v>
      </c>
      <c r="M16" s="59">
        <f t="shared" si="2"/>
        <v>0</v>
      </c>
      <c r="N16">
        <v>10</v>
      </c>
      <c r="O16" s="61">
        <f t="shared" si="3"/>
        <v>10</v>
      </c>
      <c r="P16" s="60">
        <v>11</v>
      </c>
      <c r="Q16" s="61">
        <f t="shared" si="4"/>
        <v>11</v>
      </c>
      <c r="R16">
        <v>16</v>
      </c>
      <c r="S16" s="61">
        <f t="shared" si="5"/>
        <v>16</v>
      </c>
      <c r="T16" s="60">
        <v>8</v>
      </c>
      <c r="U16" s="61">
        <f t="shared" si="6"/>
        <v>8</v>
      </c>
      <c r="V16" s="85">
        <v>8</v>
      </c>
      <c r="W16" s="59">
        <f t="shared" si="7"/>
        <v>0</v>
      </c>
      <c r="X16" s="60">
        <v>7</v>
      </c>
      <c r="Y16" s="61">
        <f t="shared" si="22"/>
        <v>7</v>
      </c>
      <c r="Z16" s="60">
        <v>12</v>
      </c>
      <c r="AA16" s="61">
        <f t="shared" si="9"/>
        <v>12</v>
      </c>
      <c r="AB16" s="58">
        <v>7</v>
      </c>
      <c r="AC16" s="59">
        <f t="shared" si="10"/>
        <v>0</v>
      </c>
      <c r="AD16" s="77">
        <v>7</v>
      </c>
      <c r="AE16" s="61">
        <f t="shared" si="21"/>
        <v>7</v>
      </c>
      <c r="AF16" s="7">
        <v>10</v>
      </c>
      <c r="AG16" s="61">
        <f t="shared" si="11"/>
        <v>10</v>
      </c>
      <c r="AH16" s="65">
        <v>19</v>
      </c>
      <c r="AI16" s="66">
        <f t="shared" si="12"/>
        <v>0</v>
      </c>
      <c r="AJ16" s="82" t="s">
        <v>80</v>
      </c>
      <c r="AK16" s="68">
        <v>21</v>
      </c>
      <c r="AL16" s="82" t="s">
        <v>80</v>
      </c>
      <c r="AM16" s="68">
        <v>21</v>
      </c>
      <c r="AN16" s="82" t="s">
        <v>80</v>
      </c>
      <c r="AO16" s="68">
        <v>21</v>
      </c>
      <c r="AP16" s="69">
        <f t="shared" si="13"/>
        <v>46</v>
      </c>
      <c r="AQ16" s="70">
        <f t="shared" si="14"/>
        <v>27</v>
      </c>
      <c r="AR16" s="71"/>
      <c r="AS16" s="55">
        <f t="shared" si="15"/>
        <v>0</v>
      </c>
      <c r="AT16" s="72">
        <f t="shared" si="16"/>
        <v>144</v>
      </c>
      <c r="AU16" s="57">
        <f t="shared" si="17"/>
        <v>144</v>
      </c>
      <c r="AV16" s="73">
        <f t="shared" si="18"/>
        <v>63</v>
      </c>
      <c r="AW16" s="74">
        <f t="shared" si="19"/>
        <v>81</v>
      </c>
      <c r="AX16" s="75">
        <f t="shared" si="20"/>
        <v>21</v>
      </c>
      <c r="AY16" s="76">
        <f>LARGE(($O16,$Q16,$S16,$U16,$Y16,$AA16,$AE16,$AG16,$AK16,$AM16,$AO16),2)</f>
        <v>21</v>
      </c>
      <c r="AZ16" s="76">
        <f>LARGE(($O16,$Q16,$S16,$U16,$Y16,$AA16,$AE16,$AG16,$AK16,$AM16,$AO16),3)</f>
        <v>21</v>
      </c>
    </row>
    <row r="17" spans="1:52" x14ac:dyDescent="0.15">
      <c r="A17" s="56">
        <f t="shared" si="0"/>
        <v>11</v>
      </c>
      <c r="B17" t="s">
        <v>81</v>
      </c>
      <c r="C17" t="s">
        <v>82</v>
      </c>
      <c r="D17" t="s">
        <v>83</v>
      </c>
      <c r="E17" t="s">
        <v>84</v>
      </c>
      <c r="F17" s="1" t="s">
        <v>85</v>
      </c>
      <c r="G17" s="1" t="s">
        <v>52</v>
      </c>
      <c r="I17" s="1" t="s">
        <v>31</v>
      </c>
      <c r="J17" s="57">
        <f t="shared" si="1"/>
        <v>83</v>
      </c>
      <c r="K17" s="57"/>
      <c r="L17" s="58">
        <v>10</v>
      </c>
      <c r="M17" s="59">
        <f t="shared" si="2"/>
        <v>0</v>
      </c>
      <c r="N17" s="60">
        <v>4</v>
      </c>
      <c r="O17" s="61">
        <f t="shared" si="3"/>
        <v>4</v>
      </c>
      <c r="P17" s="60">
        <v>10</v>
      </c>
      <c r="Q17" s="61">
        <f t="shared" si="4"/>
        <v>10</v>
      </c>
      <c r="R17" s="60">
        <v>14</v>
      </c>
      <c r="S17" s="61">
        <f t="shared" si="5"/>
        <v>14</v>
      </c>
      <c r="T17" s="60">
        <v>12</v>
      </c>
      <c r="U17" s="61">
        <f t="shared" si="6"/>
        <v>12</v>
      </c>
      <c r="V17" s="58">
        <v>12</v>
      </c>
      <c r="W17" s="59">
        <f t="shared" si="7"/>
        <v>0</v>
      </c>
      <c r="X17" s="62">
        <v>9</v>
      </c>
      <c r="Y17" s="61">
        <f t="shared" si="22"/>
        <v>9</v>
      </c>
      <c r="Z17" s="62">
        <v>14</v>
      </c>
      <c r="AA17" s="61">
        <f t="shared" si="9"/>
        <v>14</v>
      </c>
      <c r="AB17" s="58">
        <v>8</v>
      </c>
      <c r="AC17" s="59">
        <f t="shared" si="10"/>
        <v>0</v>
      </c>
      <c r="AD17" s="77">
        <v>14</v>
      </c>
      <c r="AE17" s="61">
        <f t="shared" si="21"/>
        <v>14</v>
      </c>
      <c r="AF17" s="78">
        <v>6</v>
      </c>
      <c r="AG17" s="61">
        <f t="shared" si="11"/>
        <v>6</v>
      </c>
      <c r="AH17" s="86"/>
      <c r="AI17" s="66">
        <f t="shared" si="12"/>
        <v>0</v>
      </c>
      <c r="AJ17" s="82"/>
      <c r="AK17" s="68">
        <f>$J$5+1</f>
        <v>46</v>
      </c>
      <c r="AL17" s="82"/>
      <c r="AM17" s="68">
        <f>$J$5+1</f>
        <v>46</v>
      </c>
      <c r="AN17" s="82"/>
      <c r="AO17" s="68">
        <f>$J$5+1</f>
        <v>46</v>
      </c>
      <c r="AP17" s="69">
        <f t="shared" si="13"/>
        <v>30</v>
      </c>
      <c r="AQ17" s="70">
        <f t="shared" si="14"/>
        <v>18</v>
      </c>
      <c r="AR17" s="71"/>
      <c r="AS17" s="55">
        <f t="shared" si="15"/>
        <v>0</v>
      </c>
      <c r="AT17" s="72">
        <f t="shared" si="16"/>
        <v>221</v>
      </c>
      <c r="AU17" s="57">
        <f t="shared" si="17"/>
        <v>221</v>
      </c>
      <c r="AV17" s="73">
        <f t="shared" si="18"/>
        <v>138</v>
      </c>
      <c r="AW17" s="74">
        <f t="shared" si="19"/>
        <v>83</v>
      </c>
      <c r="AX17" s="75">
        <f t="shared" si="20"/>
        <v>46</v>
      </c>
      <c r="AY17" s="76">
        <f>LARGE(($O17,$Q17,$S17,$U17,$Y17,$AA17,$AE17,$AG17,$AK17,$AM17,$AO17),2)</f>
        <v>46</v>
      </c>
      <c r="AZ17" s="76">
        <f>LARGE(($O17,$Q17,$S17,$U17,$Y17,$AA17,$AE17,$AG17,$AK17,$AM17,$AO17),3)</f>
        <v>46</v>
      </c>
    </row>
    <row r="18" spans="1:52" x14ac:dyDescent="0.15">
      <c r="A18" s="56">
        <f t="shared" si="0"/>
        <v>12</v>
      </c>
      <c r="B18" t="s">
        <v>86</v>
      </c>
      <c r="C18" t="s">
        <v>87</v>
      </c>
      <c r="D18" t="s">
        <v>49</v>
      </c>
      <c r="E18" t="s">
        <v>88</v>
      </c>
      <c r="F18" s="1" t="s">
        <v>89</v>
      </c>
      <c r="G18" s="1" t="s">
        <v>30</v>
      </c>
      <c r="H18" s="1" t="s">
        <v>79</v>
      </c>
      <c r="I18" s="1" t="s">
        <v>31</v>
      </c>
      <c r="J18" s="57">
        <f t="shared" si="1"/>
        <v>85</v>
      </c>
      <c r="K18" s="57"/>
      <c r="L18" s="58">
        <v>20</v>
      </c>
      <c r="M18" s="59">
        <f t="shared" si="2"/>
        <v>0</v>
      </c>
      <c r="N18" s="60">
        <v>14</v>
      </c>
      <c r="O18" s="61">
        <f t="shared" si="3"/>
        <v>14</v>
      </c>
      <c r="P18" s="60">
        <v>16</v>
      </c>
      <c r="Q18" s="61">
        <f t="shared" si="4"/>
        <v>16</v>
      </c>
      <c r="R18" s="60" t="s">
        <v>90</v>
      </c>
      <c r="S18" s="61">
        <v>28</v>
      </c>
      <c r="T18" s="60" t="s">
        <v>90</v>
      </c>
      <c r="U18" s="61">
        <v>28</v>
      </c>
      <c r="V18" s="58">
        <v>9</v>
      </c>
      <c r="W18" s="59">
        <f t="shared" si="7"/>
        <v>0</v>
      </c>
      <c r="X18" s="62">
        <v>10</v>
      </c>
      <c r="Y18" s="61">
        <f t="shared" si="22"/>
        <v>10</v>
      </c>
      <c r="Z18" s="62">
        <v>9</v>
      </c>
      <c r="AA18" s="61">
        <f t="shared" si="9"/>
        <v>9</v>
      </c>
      <c r="AB18" s="58">
        <v>9</v>
      </c>
      <c r="AC18" s="59">
        <f t="shared" si="10"/>
        <v>0</v>
      </c>
      <c r="AD18" s="77">
        <v>6</v>
      </c>
      <c r="AE18" s="61">
        <f t="shared" si="21"/>
        <v>6</v>
      </c>
      <c r="AF18" s="78">
        <v>15</v>
      </c>
      <c r="AG18" s="61">
        <f t="shared" si="11"/>
        <v>15</v>
      </c>
      <c r="AH18" s="65">
        <v>10</v>
      </c>
      <c r="AI18" s="66">
        <f t="shared" si="12"/>
        <v>0</v>
      </c>
      <c r="AJ18" s="67">
        <v>12</v>
      </c>
      <c r="AK18" s="68">
        <v>12</v>
      </c>
      <c r="AL18" s="67">
        <v>9</v>
      </c>
      <c r="AM18" s="68">
        <v>9</v>
      </c>
      <c r="AN18" s="67">
        <v>10</v>
      </c>
      <c r="AO18" s="68">
        <v>10</v>
      </c>
      <c r="AP18" s="69">
        <f t="shared" si="13"/>
        <v>48</v>
      </c>
      <c r="AQ18" s="70">
        <f t="shared" si="14"/>
        <v>28</v>
      </c>
      <c r="AR18" s="71"/>
      <c r="AS18" s="55">
        <f t="shared" si="15"/>
        <v>0</v>
      </c>
      <c r="AT18" s="72">
        <f t="shared" si="16"/>
        <v>157</v>
      </c>
      <c r="AU18" s="57">
        <f t="shared" si="17"/>
        <v>157</v>
      </c>
      <c r="AV18" s="73">
        <f t="shared" si="18"/>
        <v>72</v>
      </c>
      <c r="AW18" s="87">
        <f t="shared" si="19"/>
        <v>85</v>
      </c>
      <c r="AX18" s="75">
        <f t="shared" si="20"/>
        <v>28</v>
      </c>
      <c r="AY18" s="76">
        <f>LARGE(($O18,$Q18,$S18,$U18,$Y18,$AA18,$AE18,$AG18,$AK18,$AM18,$AO18),2)</f>
        <v>28</v>
      </c>
      <c r="AZ18" s="76">
        <f>LARGE(($O18,$Q18,$S18,$U18,$Y18,$AA18,$AE18,$AG18,$AK18,$AM18,$AO18),3)</f>
        <v>16</v>
      </c>
    </row>
    <row r="19" spans="1:52" x14ac:dyDescent="0.15">
      <c r="A19" s="56">
        <f t="shared" si="0"/>
        <v>13</v>
      </c>
      <c r="B19" t="s">
        <v>91</v>
      </c>
      <c r="C19" t="s">
        <v>92</v>
      </c>
      <c r="D19" t="s">
        <v>93</v>
      </c>
      <c r="E19" t="s">
        <v>94</v>
      </c>
      <c r="F19" s="1" t="s">
        <v>95</v>
      </c>
      <c r="G19" s="1" t="s">
        <v>30</v>
      </c>
      <c r="I19" s="1" t="s">
        <v>31</v>
      </c>
      <c r="J19" s="57">
        <f t="shared" si="1"/>
        <v>88</v>
      </c>
      <c r="K19" s="57"/>
      <c r="L19" s="58">
        <v>14</v>
      </c>
      <c r="M19" s="59">
        <f t="shared" si="2"/>
        <v>0</v>
      </c>
      <c r="N19" s="60">
        <v>12</v>
      </c>
      <c r="O19" s="61">
        <f t="shared" si="3"/>
        <v>12</v>
      </c>
      <c r="P19" s="60">
        <v>13</v>
      </c>
      <c r="Q19" s="61">
        <f t="shared" si="4"/>
        <v>13</v>
      </c>
      <c r="R19" s="60">
        <v>9</v>
      </c>
      <c r="S19" s="61">
        <f t="shared" ref="S19:S29" si="23">IF(R19="",$J$5+1,R19)</f>
        <v>9</v>
      </c>
      <c r="T19" s="60">
        <v>16</v>
      </c>
      <c r="U19" s="61">
        <f t="shared" ref="U19:U29" si="24">IF(T19="",$J$5+1,T19)</f>
        <v>16</v>
      </c>
      <c r="V19" s="58"/>
      <c r="W19" s="59">
        <f t="shared" si="7"/>
        <v>0</v>
      </c>
      <c r="X19" s="62">
        <v>22</v>
      </c>
      <c r="Y19" s="61">
        <f t="shared" si="22"/>
        <v>22</v>
      </c>
      <c r="Z19" s="62">
        <v>7</v>
      </c>
      <c r="AA19" s="61">
        <f t="shared" si="9"/>
        <v>7</v>
      </c>
      <c r="AB19" s="58">
        <v>4</v>
      </c>
      <c r="AC19" s="59">
        <f t="shared" si="10"/>
        <v>0</v>
      </c>
      <c r="AD19" s="77">
        <v>8</v>
      </c>
      <c r="AE19" s="61">
        <f t="shared" si="21"/>
        <v>8</v>
      </c>
      <c r="AF19" s="78">
        <v>1</v>
      </c>
      <c r="AG19" s="61">
        <f t="shared" si="11"/>
        <v>1</v>
      </c>
      <c r="AH19" s="65"/>
      <c r="AI19" s="66">
        <f t="shared" si="12"/>
        <v>0</v>
      </c>
      <c r="AJ19" s="67"/>
      <c r="AK19" s="68">
        <f>$J$5+1</f>
        <v>46</v>
      </c>
      <c r="AL19" s="67"/>
      <c r="AM19" s="68">
        <f>$J$5+1</f>
        <v>46</v>
      </c>
      <c r="AN19" s="67"/>
      <c r="AO19" s="68">
        <f>$J$5+1</f>
        <v>46</v>
      </c>
      <c r="AP19" s="69">
        <f t="shared" si="13"/>
        <v>18</v>
      </c>
      <c r="AQ19" s="70">
        <f t="shared" si="14"/>
        <v>4</v>
      </c>
      <c r="AR19" s="71"/>
      <c r="AS19" s="55">
        <f t="shared" si="15"/>
        <v>0</v>
      </c>
      <c r="AT19" s="72">
        <f t="shared" si="16"/>
        <v>226</v>
      </c>
      <c r="AU19" s="57">
        <f t="shared" si="17"/>
        <v>226</v>
      </c>
      <c r="AV19" s="73">
        <f t="shared" si="18"/>
        <v>138</v>
      </c>
      <c r="AW19" s="74">
        <f t="shared" si="19"/>
        <v>88</v>
      </c>
      <c r="AX19" s="75">
        <f t="shared" si="20"/>
        <v>46</v>
      </c>
      <c r="AY19" s="76">
        <f>LARGE(($O19,$Q19,$S19,$U19,$Y19,$AA19,$AE19,$AG19,$AK19,$AM19,$AO19),2)</f>
        <v>46</v>
      </c>
      <c r="AZ19" s="76">
        <f>LARGE(($O19,$Q19,$S19,$U19,$Y19,$AA19,$AE19,$AG19,$AK19,$AM19,$AO19),3)</f>
        <v>46</v>
      </c>
    </row>
    <row r="20" spans="1:52" x14ac:dyDescent="0.15">
      <c r="A20" s="56">
        <f t="shared" si="0"/>
        <v>14</v>
      </c>
      <c r="B20" s="88" t="s">
        <v>96</v>
      </c>
      <c r="C20" s="88" t="s">
        <v>97</v>
      </c>
      <c r="D20" s="88" t="s">
        <v>39</v>
      </c>
      <c r="E20" t="s">
        <v>98</v>
      </c>
      <c r="F20" s="1" t="s">
        <v>99</v>
      </c>
      <c r="G20" s="1" t="s">
        <v>30</v>
      </c>
      <c r="H20" s="1" t="s">
        <v>79</v>
      </c>
      <c r="I20" s="1" t="s">
        <v>31</v>
      </c>
      <c r="J20" s="57">
        <f t="shared" si="1"/>
        <v>115</v>
      </c>
      <c r="K20" s="57"/>
      <c r="L20" s="58">
        <v>9</v>
      </c>
      <c r="M20" s="59">
        <f t="shared" si="2"/>
        <v>0</v>
      </c>
      <c r="N20" s="62">
        <v>6</v>
      </c>
      <c r="O20" s="61">
        <f t="shared" si="3"/>
        <v>6</v>
      </c>
      <c r="P20" s="60">
        <v>15</v>
      </c>
      <c r="Q20" s="61">
        <f t="shared" si="4"/>
        <v>15</v>
      </c>
      <c r="R20" s="62">
        <v>13</v>
      </c>
      <c r="S20" s="61">
        <f t="shared" si="23"/>
        <v>13</v>
      </c>
      <c r="T20" s="60">
        <v>6</v>
      </c>
      <c r="U20" s="61">
        <f t="shared" si="24"/>
        <v>6</v>
      </c>
      <c r="V20" s="58"/>
      <c r="W20" s="59">
        <f t="shared" si="7"/>
        <v>0</v>
      </c>
      <c r="X20" s="60">
        <v>15</v>
      </c>
      <c r="Y20" s="61">
        <f t="shared" si="22"/>
        <v>15</v>
      </c>
      <c r="Z20" s="60">
        <v>28</v>
      </c>
      <c r="AA20" s="61">
        <f t="shared" si="9"/>
        <v>28</v>
      </c>
      <c r="AB20" s="58">
        <v>18</v>
      </c>
      <c r="AC20" s="59">
        <f t="shared" si="10"/>
        <v>0</v>
      </c>
      <c r="AD20" s="89">
        <v>16</v>
      </c>
      <c r="AE20" s="61">
        <f t="shared" si="21"/>
        <v>16</v>
      </c>
      <c r="AF20" s="7">
        <v>16</v>
      </c>
      <c r="AG20" s="61">
        <f t="shared" si="11"/>
        <v>16</v>
      </c>
      <c r="AH20" s="65"/>
      <c r="AI20" s="66">
        <f t="shared" si="12"/>
        <v>0</v>
      </c>
      <c r="AJ20" s="67"/>
      <c r="AK20" s="68">
        <f>$J$5+1</f>
        <v>46</v>
      </c>
      <c r="AL20" s="67"/>
      <c r="AM20" s="68">
        <f>$J$5+1</f>
        <v>46</v>
      </c>
      <c r="AN20" s="67"/>
      <c r="AO20" s="68">
        <f>$J$5+1</f>
        <v>46</v>
      </c>
      <c r="AP20" s="69">
        <f t="shared" si="13"/>
        <v>27</v>
      </c>
      <c r="AQ20" s="70">
        <f t="shared" si="14"/>
        <v>9</v>
      </c>
      <c r="AR20" s="71"/>
      <c r="AS20" s="55">
        <f t="shared" si="15"/>
        <v>0</v>
      </c>
      <c r="AT20" s="72">
        <f t="shared" si="16"/>
        <v>253</v>
      </c>
      <c r="AU20" s="57">
        <f t="shared" si="17"/>
        <v>253</v>
      </c>
      <c r="AV20" s="73">
        <f t="shared" si="18"/>
        <v>138</v>
      </c>
      <c r="AW20" s="74">
        <f t="shared" si="19"/>
        <v>115</v>
      </c>
      <c r="AX20" s="75">
        <f t="shared" si="20"/>
        <v>46</v>
      </c>
      <c r="AY20" s="76">
        <f>LARGE(($O20,$Q20,$S20,$U20,$Y20,$AA20,$AE20,$AG20,$AK20,$AM20,$AO20),2)</f>
        <v>46</v>
      </c>
      <c r="AZ20" s="76">
        <f>LARGE(($O20,$Q20,$S20,$U20,$Y20,$AA20,$AE20,$AG20,$AK20,$AM20,$AO20),3)</f>
        <v>46</v>
      </c>
    </row>
    <row r="21" spans="1:52" x14ac:dyDescent="0.15">
      <c r="A21" s="56">
        <f t="shared" si="0"/>
        <v>15</v>
      </c>
      <c r="B21" t="s">
        <v>100</v>
      </c>
      <c r="C21" t="s">
        <v>101</v>
      </c>
      <c r="D21" t="s">
        <v>102</v>
      </c>
      <c r="E21" t="s">
        <v>103</v>
      </c>
      <c r="F21" s="1" t="s">
        <v>104</v>
      </c>
      <c r="G21" s="1" t="s">
        <v>30</v>
      </c>
      <c r="I21" s="1" t="s">
        <v>31</v>
      </c>
      <c r="J21" s="57">
        <f t="shared" si="1"/>
        <v>117</v>
      </c>
      <c r="K21" s="57"/>
      <c r="L21" s="58">
        <v>21</v>
      </c>
      <c r="M21" s="59">
        <f t="shared" si="2"/>
        <v>0</v>
      </c>
      <c r="N21" s="9">
        <v>24</v>
      </c>
      <c r="O21" s="61">
        <f t="shared" si="3"/>
        <v>24</v>
      </c>
      <c r="P21" s="60" t="s">
        <v>105</v>
      </c>
      <c r="Q21" s="61">
        <v>28</v>
      </c>
      <c r="R21" s="9">
        <v>20</v>
      </c>
      <c r="S21" s="61">
        <f t="shared" si="23"/>
        <v>20</v>
      </c>
      <c r="T21" s="60">
        <v>17</v>
      </c>
      <c r="U21" s="61">
        <f t="shared" si="24"/>
        <v>17</v>
      </c>
      <c r="V21" s="58"/>
      <c r="W21" s="59">
        <f t="shared" si="7"/>
        <v>0</v>
      </c>
      <c r="X21" s="60"/>
      <c r="Y21" s="61">
        <f t="shared" si="22"/>
        <v>46</v>
      </c>
      <c r="Z21" s="60"/>
      <c r="AA21" s="61">
        <f t="shared" si="9"/>
        <v>46</v>
      </c>
      <c r="AB21" s="58">
        <v>11</v>
      </c>
      <c r="AC21" s="59">
        <f t="shared" si="10"/>
        <v>0</v>
      </c>
      <c r="AD21" s="84">
        <v>10</v>
      </c>
      <c r="AE21" s="90">
        <f t="shared" si="21"/>
        <v>10</v>
      </c>
      <c r="AF21" s="7">
        <v>13</v>
      </c>
      <c r="AG21" s="61">
        <f t="shared" si="11"/>
        <v>13</v>
      </c>
      <c r="AH21" s="65">
        <v>11</v>
      </c>
      <c r="AI21" s="66">
        <f t="shared" si="12"/>
        <v>0</v>
      </c>
      <c r="AJ21" s="82">
        <v>11</v>
      </c>
      <c r="AK21" s="68">
        <v>11</v>
      </c>
      <c r="AL21" s="82">
        <v>14</v>
      </c>
      <c r="AM21" s="68">
        <v>14</v>
      </c>
      <c r="AN21" s="82">
        <v>8</v>
      </c>
      <c r="AO21" s="68">
        <v>8</v>
      </c>
      <c r="AP21" s="69">
        <f t="shared" si="13"/>
        <v>43</v>
      </c>
      <c r="AQ21" s="70">
        <f t="shared" si="14"/>
        <v>22</v>
      </c>
      <c r="AR21" s="71"/>
      <c r="AS21" s="55">
        <f t="shared" si="15"/>
        <v>0</v>
      </c>
      <c r="AT21" s="72">
        <f t="shared" si="16"/>
        <v>237</v>
      </c>
      <c r="AU21" s="57">
        <f t="shared" si="17"/>
        <v>237</v>
      </c>
      <c r="AV21" s="73">
        <f t="shared" si="18"/>
        <v>120</v>
      </c>
      <c r="AW21" s="74">
        <f t="shared" si="19"/>
        <v>117</v>
      </c>
      <c r="AX21" s="75">
        <f t="shared" si="20"/>
        <v>46</v>
      </c>
      <c r="AY21" s="76">
        <f>LARGE(($O21,$Q21,$S21,$U21,$Y21,$AA21,$AE21,$AG21,$AK21,$AM21,$AO21),2)</f>
        <v>46</v>
      </c>
      <c r="AZ21" s="76">
        <f>LARGE(($O21,$Q21,$S21,$U21,$Y21,$AA21,$AE21,$AG21,$AK21,$AM21,$AO21),3)</f>
        <v>28</v>
      </c>
    </row>
    <row r="22" spans="1:52" x14ac:dyDescent="0.15">
      <c r="A22" s="56">
        <f t="shared" si="0"/>
        <v>16</v>
      </c>
      <c r="B22" s="7" t="s">
        <v>106</v>
      </c>
      <c r="C22" s="7" t="s">
        <v>107</v>
      </c>
      <c r="D22" s="7" t="s">
        <v>108</v>
      </c>
      <c r="E22" s="7" t="s">
        <v>109</v>
      </c>
      <c r="F22" s="1" t="s">
        <v>110</v>
      </c>
      <c r="G22" s="1" t="s">
        <v>30</v>
      </c>
      <c r="H22" s="1" t="s">
        <v>79</v>
      </c>
      <c r="I22" s="1" t="s">
        <v>31</v>
      </c>
      <c r="J22" s="57">
        <f t="shared" si="1"/>
        <v>124</v>
      </c>
      <c r="K22" s="57"/>
      <c r="L22" s="58">
        <v>24</v>
      </c>
      <c r="M22" s="59">
        <f t="shared" si="2"/>
        <v>0</v>
      </c>
      <c r="N22" s="60">
        <v>23</v>
      </c>
      <c r="O22" s="61">
        <f t="shared" si="3"/>
        <v>23</v>
      </c>
      <c r="P22" s="60" t="s">
        <v>105</v>
      </c>
      <c r="Q22" s="61">
        <v>28</v>
      </c>
      <c r="R22" s="60">
        <v>23</v>
      </c>
      <c r="S22" s="61">
        <f t="shared" si="23"/>
        <v>23</v>
      </c>
      <c r="T22" s="60">
        <v>22</v>
      </c>
      <c r="U22" s="61">
        <f t="shared" si="24"/>
        <v>22</v>
      </c>
      <c r="V22" s="58">
        <v>21</v>
      </c>
      <c r="W22" s="59">
        <f t="shared" si="7"/>
        <v>0</v>
      </c>
      <c r="X22" s="60">
        <v>18</v>
      </c>
      <c r="Y22" s="61">
        <f t="shared" si="22"/>
        <v>18</v>
      </c>
      <c r="Z22" s="60">
        <v>16</v>
      </c>
      <c r="AA22" s="61">
        <f t="shared" si="9"/>
        <v>16</v>
      </c>
      <c r="AB22" s="58">
        <v>14</v>
      </c>
      <c r="AC22" s="59">
        <f t="shared" si="10"/>
        <v>0</v>
      </c>
      <c r="AD22" s="77">
        <v>19</v>
      </c>
      <c r="AE22" s="61">
        <f t="shared" si="21"/>
        <v>19</v>
      </c>
      <c r="AF22" s="78">
        <v>7</v>
      </c>
      <c r="AG22" s="61">
        <f t="shared" si="11"/>
        <v>7</v>
      </c>
      <c r="AH22" s="65">
        <v>14</v>
      </c>
      <c r="AI22" s="66">
        <f t="shared" si="12"/>
        <v>0</v>
      </c>
      <c r="AJ22" s="82">
        <v>16</v>
      </c>
      <c r="AK22" s="68">
        <v>16</v>
      </c>
      <c r="AL22" s="82">
        <v>13</v>
      </c>
      <c r="AM22" s="68">
        <v>13</v>
      </c>
      <c r="AN22" s="67">
        <v>13</v>
      </c>
      <c r="AO22" s="68">
        <v>13</v>
      </c>
      <c r="AP22" s="69">
        <f t="shared" si="13"/>
        <v>73</v>
      </c>
      <c r="AQ22" s="70">
        <f t="shared" si="14"/>
        <v>49</v>
      </c>
      <c r="AR22" s="71"/>
      <c r="AS22" s="55">
        <f t="shared" si="15"/>
        <v>0</v>
      </c>
      <c r="AT22" s="72">
        <f t="shared" si="16"/>
        <v>198</v>
      </c>
      <c r="AU22" s="57">
        <f t="shared" si="17"/>
        <v>198</v>
      </c>
      <c r="AV22" s="73">
        <f t="shared" si="18"/>
        <v>74</v>
      </c>
      <c r="AW22" s="74">
        <f t="shared" si="19"/>
        <v>124</v>
      </c>
      <c r="AX22" s="75">
        <f t="shared" si="20"/>
        <v>28</v>
      </c>
      <c r="AY22" s="76">
        <f>LARGE(($O22,$Q22,$S22,$U22,$Y22,$AA22,$AE22,$AG22,$AK22,$AM22,$AO22),2)</f>
        <v>23</v>
      </c>
      <c r="AZ22" s="76">
        <f>LARGE(($O22,$Q22,$S22,$U22,$Y22,$AA22,$AE22,$AG22,$AK22,$AM22,$AO22),3)</f>
        <v>23</v>
      </c>
    </row>
    <row r="23" spans="1:52" x14ac:dyDescent="0.15">
      <c r="A23" s="56">
        <f t="shared" si="0"/>
        <v>17</v>
      </c>
      <c r="B23" t="s">
        <v>111</v>
      </c>
      <c r="C23" t="s">
        <v>112</v>
      </c>
      <c r="D23" t="s">
        <v>102</v>
      </c>
      <c r="E23" t="s">
        <v>113</v>
      </c>
      <c r="F23" s="1" t="s">
        <v>114</v>
      </c>
      <c r="G23" s="1" t="s">
        <v>115</v>
      </c>
      <c r="I23" s="1" t="s">
        <v>31</v>
      </c>
      <c r="J23" s="57">
        <f t="shared" si="1"/>
        <v>127</v>
      </c>
      <c r="K23" s="72"/>
      <c r="L23" s="79">
        <v>19</v>
      </c>
      <c r="M23" s="59">
        <f t="shared" si="2"/>
        <v>0</v>
      </c>
      <c r="N23">
        <v>16</v>
      </c>
      <c r="O23" s="61">
        <f t="shared" si="3"/>
        <v>16</v>
      </c>
      <c r="P23" s="60" t="s">
        <v>105</v>
      </c>
      <c r="Q23" s="61">
        <v>28</v>
      </c>
      <c r="R23">
        <v>18</v>
      </c>
      <c r="S23" s="61">
        <f t="shared" si="23"/>
        <v>18</v>
      </c>
      <c r="T23" s="60">
        <v>20</v>
      </c>
      <c r="U23" s="61">
        <f t="shared" si="24"/>
        <v>20</v>
      </c>
      <c r="V23" s="58"/>
      <c r="W23" s="80">
        <f t="shared" si="7"/>
        <v>0</v>
      </c>
      <c r="Y23" s="61">
        <f t="shared" si="22"/>
        <v>46</v>
      </c>
      <c r="Z23" s="83"/>
      <c r="AA23" s="61">
        <f t="shared" si="9"/>
        <v>46</v>
      </c>
      <c r="AB23" s="58">
        <v>19</v>
      </c>
      <c r="AC23" s="59">
        <f t="shared" si="10"/>
        <v>0</v>
      </c>
      <c r="AD23" s="5">
        <v>18</v>
      </c>
      <c r="AE23" s="90">
        <f t="shared" si="21"/>
        <v>18</v>
      </c>
      <c r="AF23" s="7">
        <v>20</v>
      </c>
      <c r="AG23" s="61">
        <f t="shared" si="11"/>
        <v>20</v>
      </c>
      <c r="AH23" s="65">
        <v>12</v>
      </c>
      <c r="AI23" s="66">
        <f t="shared" si="12"/>
        <v>0</v>
      </c>
      <c r="AJ23" s="82">
        <v>14</v>
      </c>
      <c r="AK23" s="68">
        <v>14</v>
      </c>
      <c r="AL23" s="82">
        <v>10</v>
      </c>
      <c r="AM23" s="68">
        <v>10</v>
      </c>
      <c r="AN23" s="82">
        <v>11</v>
      </c>
      <c r="AO23" s="68">
        <v>11</v>
      </c>
      <c r="AP23" s="69">
        <f t="shared" si="13"/>
        <v>50</v>
      </c>
      <c r="AQ23" s="70">
        <f t="shared" si="14"/>
        <v>31</v>
      </c>
      <c r="AR23" s="71"/>
      <c r="AS23" s="55">
        <f t="shared" si="15"/>
        <v>0</v>
      </c>
      <c r="AT23" s="72">
        <f t="shared" si="16"/>
        <v>247</v>
      </c>
      <c r="AU23" s="57">
        <f t="shared" si="17"/>
        <v>247</v>
      </c>
      <c r="AV23" s="73">
        <f t="shared" si="18"/>
        <v>120</v>
      </c>
      <c r="AW23" s="74">
        <f t="shared" si="19"/>
        <v>127</v>
      </c>
      <c r="AX23" s="75">
        <f t="shared" si="20"/>
        <v>46</v>
      </c>
      <c r="AY23" s="76">
        <f>LARGE(($O23,$Q23,$S23,$U23,$Y23,$AA23,$AE23,$AG23,$AK23,$AM23,$AO23),2)</f>
        <v>46</v>
      </c>
      <c r="AZ23" s="76">
        <f>LARGE(($O23,$Q23,$S23,$U23,$Y23,$AA23,$AE23,$AG23,$AK23,$AM23,$AO23),3)</f>
        <v>28</v>
      </c>
    </row>
    <row r="24" spans="1:52" x14ac:dyDescent="0.15">
      <c r="A24" s="56">
        <f t="shared" si="0"/>
        <v>18</v>
      </c>
      <c r="B24" t="s">
        <v>116</v>
      </c>
      <c r="C24" t="s">
        <v>54</v>
      </c>
      <c r="D24" t="s">
        <v>117</v>
      </c>
      <c r="E24" t="s">
        <v>118</v>
      </c>
      <c r="F24" s="1" t="s">
        <v>119</v>
      </c>
      <c r="G24" s="1" t="s">
        <v>30</v>
      </c>
      <c r="H24" s="1" t="s">
        <v>79</v>
      </c>
      <c r="I24" s="1" t="s">
        <v>31</v>
      </c>
      <c r="J24" s="57">
        <f t="shared" si="1"/>
        <v>165</v>
      </c>
      <c r="K24" s="57"/>
      <c r="L24" s="58">
        <v>18</v>
      </c>
      <c r="M24" s="59">
        <f t="shared" si="2"/>
        <v>0</v>
      </c>
      <c r="N24" s="60">
        <v>20</v>
      </c>
      <c r="O24" s="61">
        <f t="shared" si="3"/>
        <v>20</v>
      </c>
      <c r="P24" s="60" t="s">
        <v>105</v>
      </c>
      <c r="Q24" s="61">
        <v>28</v>
      </c>
      <c r="R24" s="60">
        <v>18</v>
      </c>
      <c r="S24" s="61">
        <f t="shared" si="23"/>
        <v>18</v>
      </c>
      <c r="T24" s="60">
        <v>11</v>
      </c>
      <c r="U24" s="61">
        <f t="shared" si="24"/>
        <v>11</v>
      </c>
      <c r="V24" s="58"/>
      <c r="W24" s="59">
        <f t="shared" si="7"/>
        <v>0</v>
      </c>
      <c r="X24" s="60"/>
      <c r="Y24" s="61">
        <f t="shared" si="22"/>
        <v>46</v>
      </c>
      <c r="Z24" s="60"/>
      <c r="AA24" s="61">
        <f t="shared" si="9"/>
        <v>46</v>
      </c>
      <c r="AB24" s="91"/>
      <c r="AC24" s="59">
        <f t="shared" si="10"/>
        <v>0</v>
      </c>
      <c r="AD24" s="63"/>
      <c r="AE24" s="61">
        <f t="shared" si="21"/>
        <v>46</v>
      </c>
      <c r="AG24" s="61">
        <f t="shared" si="11"/>
        <v>46</v>
      </c>
      <c r="AH24" s="65">
        <v>15</v>
      </c>
      <c r="AI24" s="66">
        <f t="shared" si="12"/>
        <v>0</v>
      </c>
      <c r="AJ24" s="82">
        <v>13</v>
      </c>
      <c r="AK24" s="68">
        <v>13</v>
      </c>
      <c r="AL24" s="82">
        <v>15</v>
      </c>
      <c r="AM24" s="68">
        <v>15</v>
      </c>
      <c r="AN24" s="82">
        <v>14</v>
      </c>
      <c r="AO24" s="68">
        <v>14</v>
      </c>
      <c r="AP24" s="69">
        <f t="shared" si="13"/>
        <v>33</v>
      </c>
      <c r="AQ24" s="70">
        <f t="shared" si="14"/>
        <v>15</v>
      </c>
      <c r="AR24" s="71"/>
      <c r="AS24" s="55">
        <f t="shared" si="15"/>
        <v>0</v>
      </c>
      <c r="AT24" s="72">
        <f t="shared" si="16"/>
        <v>303</v>
      </c>
      <c r="AU24" s="57">
        <f t="shared" si="17"/>
        <v>303</v>
      </c>
      <c r="AV24" s="73">
        <f t="shared" si="18"/>
        <v>138</v>
      </c>
      <c r="AW24" s="74">
        <f t="shared" si="19"/>
        <v>165</v>
      </c>
      <c r="AX24" s="75">
        <f t="shared" si="20"/>
        <v>46</v>
      </c>
      <c r="AY24" s="76">
        <f>LARGE(($O24,$Q24,$S24,$U24,$Y24,$AA24,$AE24,$AG24,$AK24,$AM24,$AO24),2)</f>
        <v>46</v>
      </c>
      <c r="AZ24" s="76">
        <f>LARGE(($O24,$Q24,$S24,$U24,$Y24,$AA24,$AE24,$AG24,$AK24,$AM24,$AO24),3)</f>
        <v>46</v>
      </c>
    </row>
    <row r="25" spans="1:52" x14ac:dyDescent="0.15">
      <c r="A25" s="56">
        <f t="shared" si="0"/>
        <v>19</v>
      </c>
      <c r="B25" t="s">
        <v>120</v>
      </c>
      <c r="C25" t="s">
        <v>121</v>
      </c>
      <c r="D25" t="s">
        <v>122</v>
      </c>
      <c r="E25" t="s">
        <v>123</v>
      </c>
      <c r="F25" s="1" t="s">
        <v>124</v>
      </c>
      <c r="G25" s="1" t="s">
        <v>52</v>
      </c>
      <c r="I25" s="1" t="s">
        <v>31</v>
      </c>
      <c r="J25" s="57">
        <f t="shared" si="1"/>
        <v>184</v>
      </c>
      <c r="K25" s="57"/>
      <c r="L25" s="58">
        <v>25</v>
      </c>
      <c r="M25" s="59">
        <f t="shared" si="2"/>
        <v>0</v>
      </c>
      <c r="N25" s="60">
        <v>25</v>
      </c>
      <c r="O25" s="61">
        <f t="shared" si="3"/>
        <v>25</v>
      </c>
      <c r="P25" s="60" t="s">
        <v>105</v>
      </c>
      <c r="Q25" s="61">
        <v>28</v>
      </c>
      <c r="R25" s="60">
        <v>22</v>
      </c>
      <c r="S25" s="61">
        <f t="shared" si="23"/>
        <v>22</v>
      </c>
      <c r="T25" s="60">
        <v>23</v>
      </c>
      <c r="U25" s="61">
        <f t="shared" si="24"/>
        <v>23</v>
      </c>
      <c r="V25" s="58">
        <v>22</v>
      </c>
      <c r="W25" s="59">
        <f t="shared" si="7"/>
        <v>0</v>
      </c>
      <c r="X25" s="62">
        <v>19</v>
      </c>
      <c r="Y25" s="61">
        <f t="shared" si="22"/>
        <v>19</v>
      </c>
      <c r="Z25" s="62">
        <v>21</v>
      </c>
      <c r="AA25" s="61">
        <f t="shared" si="9"/>
        <v>21</v>
      </c>
      <c r="AB25" s="58">
        <v>23</v>
      </c>
      <c r="AC25" s="59">
        <f t="shared" si="10"/>
        <v>0</v>
      </c>
      <c r="AD25" s="63">
        <v>20</v>
      </c>
      <c r="AE25" s="61">
        <f t="shared" si="21"/>
        <v>20</v>
      </c>
      <c r="AF25" s="64" t="s">
        <v>90</v>
      </c>
      <c r="AG25" s="61">
        <v>26</v>
      </c>
      <c r="AH25" s="65"/>
      <c r="AI25" s="66">
        <f t="shared" si="12"/>
        <v>0</v>
      </c>
      <c r="AJ25" s="67"/>
      <c r="AK25" s="68">
        <f>$J$5+1</f>
        <v>46</v>
      </c>
      <c r="AL25" s="67"/>
      <c r="AM25" s="68">
        <f>$J$5+1</f>
        <v>46</v>
      </c>
      <c r="AN25" s="67"/>
      <c r="AO25" s="68">
        <f>$J$5+1</f>
        <v>46</v>
      </c>
      <c r="AP25" s="69">
        <f t="shared" si="13"/>
        <v>70</v>
      </c>
      <c r="AQ25" s="70">
        <f t="shared" si="14"/>
        <v>45</v>
      </c>
      <c r="AR25" s="71"/>
      <c r="AS25" s="55">
        <f t="shared" si="15"/>
        <v>0</v>
      </c>
      <c r="AT25" s="72">
        <f t="shared" si="16"/>
        <v>322</v>
      </c>
      <c r="AU25" s="57">
        <f t="shared" si="17"/>
        <v>322</v>
      </c>
      <c r="AV25" s="73">
        <f t="shared" si="18"/>
        <v>138</v>
      </c>
      <c r="AW25" s="87">
        <f t="shared" si="19"/>
        <v>184</v>
      </c>
      <c r="AX25" s="75">
        <f t="shared" si="20"/>
        <v>46</v>
      </c>
      <c r="AY25" s="76">
        <f>LARGE(($O25,$Q25,$S25,$U25,$Y25,$AA25,$AE25,$AG25,$AK25,$AM25,$AO25),2)</f>
        <v>46</v>
      </c>
      <c r="AZ25" s="76">
        <f>LARGE(($O25,$Q25,$S25,$U25,$Y25,$AA25,$AE25,$AG25,$AK25,$AM25,$AO25),3)</f>
        <v>46</v>
      </c>
    </row>
    <row r="26" spans="1:52" x14ac:dyDescent="0.15">
      <c r="A26" s="56">
        <f t="shared" si="0"/>
        <v>20</v>
      </c>
      <c r="B26" t="s">
        <v>125</v>
      </c>
      <c r="C26" t="s">
        <v>92</v>
      </c>
      <c r="D26" t="s">
        <v>126</v>
      </c>
      <c r="E26" t="s">
        <v>127</v>
      </c>
      <c r="F26" s="1" t="s">
        <v>128</v>
      </c>
      <c r="G26" s="1" t="s">
        <v>30</v>
      </c>
      <c r="I26" s="1" t="s">
        <v>31</v>
      </c>
      <c r="J26" s="57">
        <f t="shared" si="1"/>
        <v>191</v>
      </c>
      <c r="K26" s="57"/>
      <c r="L26" s="58">
        <v>17</v>
      </c>
      <c r="M26" s="59">
        <f t="shared" si="2"/>
        <v>0</v>
      </c>
      <c r="N26" s="60">
        <v>21</v>
      </c>
      <c r="O26" s="61">
        <f t="shared" si="3"/>
        <v>21</v>
      </c>
      <c r="P26" s="60" t="s">
        <v>105</v>
      </c>
      <c r="Q26" s="61">
        <v>28</v>
      </c>
      <c r="R26" s="60">
        <v>8</v>
      </c>
      <c r="S26" s="61">
        <f t="shared" si="23"/>
        <v>8</v>
      </c>
      <c r="T26" s="60">
        <v>18</v>
      </c>
      <c r="U26" s="61">
        <f t="shared" si="24"/>
        <v>18</v>
      </c>
      <c r="V26" s="58">
        <v>13</v>
      </c>
      <c r="W26" s="59">
        <f t="shared" si="7"/>
        <v>0</v>
      </c>
      <c r="X26" s="62">
        <v>11</v>
      </c>
      <c r="Y26" s="61">
        <f t="shared" si="22"/>
        <v>11</v>
      </c>
      <c r="Z26" s="62">
        <v>13</v>
      </c>
      <c r="AA26" s="61">
        <f t="shared" si="9"/>
        <v>13</v>
      </c>
      <c r="AB26" s="58"/>
      <c r="AC26" s="59">
        <f t="shared" si="10"/>
        <v>0</v>
      </c>
      <c r="AD26" s="63"/>
      <c r="AE26" s="61">
        <f t="shared" si="21"/>
        <v>46</v>
      </c>
      <c r="AF26" s="64"/>
      <c r="AG26" s="61">
        <f t="shared" ref="AG26:AG46" si="25">IF(AF26="",$J$5+1,AF26)</f>
        <v>46</v>
      </c>
      <c r="AH26" s="65"/>
      <c r="AI26" s="66">
        <f t="shared" si="12"/>
        <v>0</v>
      </c>
      <c r="AJ26" s="67"/>
      <c r="AK26" s="68">
        <f>$J$5+1</f>
        <v>46</v>
      </c>
      <c r="AL26" s="67"/>
      <c r="AM26" s="68">
        <f>$J$5+1</f>
        <v>46</v>
      </c>
      <c r="AN26" s="67"/>
      <c r="AO26" s="68">
        <f>$J$5+1</f>
        <v>46</v>
      </c>
      <c r="AP26" s="69">
        <f t="shared" si="13"/>
        <v>30</v>
      </c>
      <c r="AQ26" s="70">
        <f t="shared" si="14"/>
        <v>13</v>
      </c>
      <c r="AR26" s="71"/>
      <c r="AS26" s="55">
        <f t="shared" si="15"/>
        <v>0</v>
      </c>
      <c r="AT26" s="72">
        <f t="shared" si="16"/>
        <v>329</v>
      </c>
      <c r="AU26" s="57">
        <f t="shared" si="17"/>
        <v>329</v>
      </c>
      <c r="AV26" s="73">
        <f t="shared" si="18"/>
        <v>138</v>
      </c>
      <c r="AW26" s="74">
        <f t="shared" si="19"/>
        <v>191</v>
      </c>
      <c r="AX26" s="75">
        <f t="shared" si="20"/>
        <v>46</v>
      </c>
      <c r="AY26" s="76">
        <f>LARGE(($O26,$Q26,$S26,$U26,$Y26,$AA26,$AE26,$AG26,$AK26,$AM26,$AO26),2)</f>
        <v>46</v>
      </c>
      <c r="AZ26" s="76">
        <f>LARGE(($O26,$Q26,$S26,$U26,$Y26,$AA26,$AE26,$AG26,$AK26,$AM26,$AO26),3)</f>
        <v>46</v>
      </c>
    </row>
    <row r="27" spans="1:52" x14ac:dyDescent="0.15">
      <c r="A27" s="56">
        <f t="shared" si="0"/>
        <v>21</v>
      </c>
      <c r="B27" s="7" t="s">
        <v>129</v>
      </c>
      <c r="C27" s="7" t="s">
        <v>130</v>
      </c>
      <c r="D27" s="7" t="s">
        <v>131</v>
      </c>
      <c r="E27" s="7" t="s">
        <v>132</v>
      </c>
      <c r="F27" s="92" t="s">
        <v>133</v>
      </c>
      <c r="G27" s="92" t="s">
        <v>30</v>
      </c>
      <c r="H27" s="92"/>
      <c r="I27" s="92" t="s">
        <v>31</v>
      </c>
      <c r="J27" s="57">
        <f t="shared" si="1"/>
        <v>205</v>
      </c>
      <c r="K27" s="57"/>
      <c r="L27" s="58">
        <v>5</v>
      </c>
      <c r="M27" s="59">
        <f t="shared" si="2"/>
        <v>0</v>
      </c>
      <c r="N27" s="93">
        <v>8</v>
      </c>
      <c r="O27" s="61">
        <f t="shared" si="3"/>
        <v>8</v>
      </c>
      <c r="P27" s="93">
        <v>3</v>
      </c>
      <c r="Q27" s="61">
        <f>IF(P27="",$J$5+1,P27)</f>
        <v>3</v>
      </c>
      <c r="R27" s="93">
        <v>7</v>
      </c>
      <c r="S27" s="61">
        <f t="shared" si="23"/>
        <v>7</v>
      </c>
      <c r="T27" s="93">
        <v>3</v>
      </c>
      <c r="U27" s="61">
        <f t="shared" si="24"/>
        <v>3</v>
      </c>
      <c r="V27" s="58"/>
      <c r="W27" s="59">
        <f t="shared" si="7"/>
        <v>0</v>
      </c>
      <c r="X27" s="62"/>
      <c r="Y27" s="61">
        <f t="shared" si="22"/>
        <v>46</v>
      </c>
      <c r="Z27" s="62"/>
      <c r="AA27" s="61">
        <f t="shared" si="9"/>
        <v>46</v>
      </c>
      <c r="AB27" s="58"/>
      <c r="AC27" s="59">
        <f t="shared" si="10"/>
        <v>0</v>
      </c>
      <c r="AD27" s="63"/>
      <c r="AE27" s="61">
        <f t="shared" si="21"/>
        <v>46</v>
      </c>
      <c r="AF27" s="64"/>
      <c r="AG27" s="61">
        <f t="shared" si="25"/>
        <v>46</v>
      </c>
      <c r="AH27" s="65"/>
      <c r="AI27" s="66">
        <f t="shared" si="12"/>
        <v>0</v>
      </c>
      <c r="AJ27" s="82"/>
      <c r="AK27" s="68">
        <f>$J$5+1</f>
        <v>46</v>
      </c>
      <c r="AL27" s="82"/>
      <c r="AM27" s="68">
        <f>$J$5+1</f>
        <v>46</v>
      </c>
      <c r="AN27" s="82"/>
      <c r="AO27" s="68">
        <f>$J$5+1</f>
        <v>46</v>
      </c>
      <c r="AP27" s="69">
        <f t="shared" si="13"/>
        <v>5</v>
      </c>
      <c r="AQ27" s="70">
        <f t="shared" si="14"/>
        <v>0</v>
      </c>
      <c r="AR27" s="71"/>
      <c r="AS27" s="55">
        <f t="shared" si="15"/>
        <v>0</v>
      </c>
      <c r="AT27" s="72">
        <f t="shared" si="16"/>
        <v>343</v>
      </c>
      <c r="AU27" s="57">
        <f t="shared" si="17"/>
        <v>343</v>
      </c>
      <c r="AV27" s="73">
        <f t="shared" si="18"/>
        <v>138</v>
      </c>
      <c r="AW27" s="74">
        <f t="shared" si="19"/>
        <v>205</v>
      </c>
      <c r="AX27" s="75">
        <f t="shared" si="20"/>
        <v>46</v>
      </c>
      <c r="AY27" s="76">
        <f>LARGE(($O27,$Q27,$S27,$U27,$Y27,$AA27,$AE27,$AG27,$AK27,$AM27,$AO27),2)</f>
        <v>46</v>
      </c>
      <c r="AZ27" s="76">
        <f>LARGE(($O27,$Q27,$S27,$U27,$Y27,$AA27,$AE27,$AG27,$AK27,$AM27,$AO27),3)</f>
        <v>46</v>
      </c>
    </row>
    <row r="28" spans="1:52" x14ac:dyDescent="0.15">
      <c r="A28" s="56">
        <f t="shared" si="0"/>
        <v>22</v>
      </c>
      <c r="B28" t="s">
        <v>134</v>
      </c>
      <c r="C28" t="s">
        <v>135</v>
      </c>
      <c r="D28" t="s">
        <v>136</v>
      </c>
      <c r="E28" t="s">
        <v>137</v>
      </c>
      <c r="F28" s="1" t="s">
        <v>138</v>
      </c>
      <c r="G28" s="1" t="s">
        <v>52</v>
      </c>
      <c r="H28" s="1" t="s">
        <v>79</v>
      </c>
      <c r="I28" s="1" t="s">
        <v>31</v>
      </c>
      <c r="J28" s="57">
        <f t="shared" si="1"/>
        <v>207</v>
      </c>
      <c r="K28" s="57"/>
      <c r="M28" s="59">
        <f t="shared" si="2"/>
        <v>0</v>
      </c>
      <c r="N28" s="60"/>
      <c r="O28" s="61">
        <f t="shared" si="3"/>
        <v>46</v>
      </c>
      <c r="P28" s="60"/>
      <c r="Q28" s="61">
        <f>IF(P28="",$J$5+1,P28)</f>
        <v>46</v>
      </c>
      <c r="R28" s="60"/>
      <c r="S28" s="61">
        <f t="shared" si="23"/>
        <v>46</v>
      </c>
      <c r="T28" s="60"/>
      <c r="U28" s="61">
        <f t="shared" si="24"/>
        <v>46</v>
      </c>
      <c r="V28" s="94">
        <v>24</v>
      </c>
      <c r="W28" s="80">
        <f t="shared" si="7"/>
        <v>0</v>
      </c>
      <c r="X28" s="60" t="s">
        <v>80</v>
      </c>
      <c r="Y28" s="61">
        <v>28</v>
      </c>
      <c r="Z28" s="60" t="s">
        <v>80</v>
      </c>
      <c r="AA28" s="61">
        <v>28</v>
      </c>
      <c r="AB28" s="58"/>
      <c r="AC28" s="59">
        <f t="shared" si="10"/>
        <v>0</v>
      </c>
      <c r="AD28" s="77"/>
      <c r="AE28" s="61">
        <f t="shared" si="21"/>
        <v>46</v>
      </c>
      <c r="AG28" s="61">
        <f t="shared" si="25"/>
        <v>46</v>
      </c>
      <c r="AH28" s="65">
        <v>3</v>
      </c>
      <c r="AI28" s="66">
        <f t="shared" si="12"/>
        <v>0</v>
      </c>
      <c r="AJ28" s="82">
        <v>3</v>
      </c>
      <c r="AK28" s="68">
        <v>3</v>
      </c>
      <c r="AL28" s="82">
        <v>3</v>
      </c>
      <c r="AM28" s="68">
        <v>3</v>
      </c>
      <c r="AN28" s="67">
        <v>7</v>
      </c>
      <c r="AO28" s="68">
        <v>7</v>
      </c>
      <c r="AP28" s="69">
        <f t="shared" si="13"/>
        <v>27</v>
      </c>
      <c r="AQ28" s="70">
        <f t="shared" si="14"/>
        <v>3</v>
      </c>
      <c r="AR28" s="71"/>
      <c r="AS28" s="55">
        <f t="shared" si="15"/>
        <v>0</v>
      </c>
      <c r="AT28" s="72">
        <f t="shared" si="16"/>
        <v>345</v>
      </c>
      <c r="AU28" s="57">
        <f t="shared" si="17"/>
        <v>345</v>
      </c>
      <c r="AV28" s="73">
        <f t="shared" si="18"/>
        <v>138</v>
      </c>
      <c r="AW28" s="74">
        <f t="shared" si="19"/>
        <v>207</v>
      </c>
      <c r="AX28" s="75">
        <f t="shared" si="20"/>
        <v>46</v>
      </c>
      <c r="AY28" s="76">
        <f>LARGE(($O28,$Q28,$S28,$U28,$Y28,$AA28,$AE28,$AG28,$AK28,$AM28,$AO28),2)</f>
        <v>46</v>
      </c>
      <c r="AZ28" s="76">
        <f>LARGE(($O28,$Q28,$S28,$U28,$Y28,$AA28,$AE28,$AG28,$AK28,$AM28,$AO28),3)</f>
        <v>46</v>
      </c>
    </row>
    <row r="29" spans="1:52" x14ac:dyDescent="0.15">
      <c r="A29" s="56">
        <f t="shared" si="0"/>
        <v>23</v>
      </c>
      <c r="B29" t="s">
        <v>139</v>
      </c>
      <c r="C29" t="s">
        <v>87</v>
      </c>
      <c r="D29" t="s">
        <v>140</v>
      </c>
      <c r="E29" t="s">
        <v>141</v>
      </c>
      <c r="F29" s="1" t="s">
        <v>142</v>
      </c>
      <c r="G29" s="1" t="s">
        <v>115</v>
      </c>
      <c r="H29" s="1" t="s">
        <v>73</v>
      </c>
      <c r="I29" s="1" t="s">
        <v>31</v>
      </c>
      <c r="J29" s="57">
        <f t="shared" si="1"/>
        <v>210</v>
      </c>
      <c r="K29" s="57"/>
      <c r="L29" s="58">
        <v>23</v>
      </c>
      <c r="M29" s="59">
        <f t="shared" si="2"/>
        <v>0</v>
      </c>
      <c r="N29" s="60">
        <v>22</v>
      </c>
      <c r="O29" s="61">
        <f t="shared" si="3"/>
        <v>22</v>
      </c>
      <c r="P29" s="60" t="s">
        <v>105</v>
      </c>
      <c r="Q29" s="61">
        <v>28</v>
      </c>
      <c r="R29" s="60">
        <v>21</v>
      </c>
      <c r="S29" s="61">
        <f t="shared" si="23"/>
        <v>21</v>
      </c>
      <c r="T29" s="60">
        <v>21</v>
      </c>
      <c r="U29" s="61">
        <f t="shared" si="24"/>
        <v>21</v>
      </c>
      <c r="V29" s="58">
        <v>14</v>
      </c>
      <c r="W29" s="59">
        <f t="shared" si="7"/>
        <v>0</v>
      </c>
      <c r="X29" s="60">
        <v>15</v>
      </c>
      <c r="Y29" s="61">
        <f>IF(X29="",$J$5+1,X29)</f>
        <v>15</v>
      </c>
      <c r="Z29" s="60">
        <v>11</v>
      </c>
      <c r="AA29" s="61">
        <f>IF(Z29="",$J$5+1,Z29)</f>
        <v>11</v>
      </c>
      <c r="AB29" s="58"/>
      <c r="AC29" s="59">
        <f t="shared" si="10"/>
        <v>0</v>
      </c>
      <c r="AD29" s="95"/>
      <c r="AE29" s="61">
        <f t="shared" si="21"/>
        <v>46</v>
      </c>
      <c r="AF29" s="67"/>
      <c r="AG29" s="61">
        <f t="shared" si="25"/>
        <v>46</v>
      </c>
      <c r="AH29" s="65"/>
      <c r="AI29" s="66">
        <f t="shared" si="12"/>
        <v>0</v>
      </c>
      <c r="AJ29" s="82"/>
      <c r="AK29" s="68">
        <f>$J$5+1</f>
        <v>46</v>
      </c>
      <c r="AL29" s="82"/>
      <c r="AM29" s="68">
        <f>$J$5+1</f>
        <v>46</v>
      </c>
      <c r="AN29" s="82"/>
      <c r="AO29" s="68">
        <f>$J$5+1</f>
        <v>46</v>
      </c>
      <c r="AP29" s="69">
        <f t="shared" si="13"/>
        <v>37</v>
      </c>
      <c r="AQ29" s="70">
        <f t="shared" si="14"/>
        <v>14</v>
      </c>
      <c r="AR29" s="71"/>
      <c r="AS29" s="55">
        <f t="shared" si="15"/>
        <v>0</v>
      </c>
      <c r="AT29" s="72">
        <f t="shared" si="16"/>
        <v>348</v>
      </c>
      <c r="AU29" s="57">
        <f t="shared" si="17"/>
        <v>348</v>
      </c>
      <c r="AV29" s="73">
        <f t="shared" si="18"/>
        <v>138</v>
      </c>
      <c r="AW29" s="74">
        <f t="shared" si="19"/>
        <v>210</v>
      </c>
      <c r="AX29" s="75">
        <f t="shared" si="20"/>
        <v>46</v>
      </c>
      <c r="AY29" s="76">
        <f>LARGE(($O29,$Q29,$S29,$U29,$Y29,$AA29,$AE29,$AG29,$AK29,$AM29,$AO29),2)</f>
        <v>46</v>
      </c>
      <c r="AZ29" s="76">
        <f>LARGE(($O29,$Q29,$S29,$U29,$Y29,$AA29,$AE29,$AG29,$AK29,$AM29,$AO29),3)</f>
        <v>46</v>
      </c>
    </row>
    <row r="30" spans="1:52" x14ac:dyDescent="0.15">
      <c r="A30" s="56">
        <v>23</v>
      </c>
      <c r="B30" t="s">
        <v>143</v>
      </c>
      <c r="C30" t="s">
        <v>144</v>
      </c>
      <c r="D30" t="s">
        <v>145</v>
      </c>
      <c r="E30" t="s">
        <v>146</v>
      </c>
      <c r="F30" s="1" t="s">
        <v>147</v>
      </c>
      <c r="G30" s="1" t="s">
        <v>52</v>
      </c>
      <c r="H30" s="1" t="s">
        <v>79</v>
      </c>
      <c r="I30" s="1" t="s">
        <v>31</v>
      </c>
      <c r="J30" s="57">
        <f t="shared" si="1"/>
        <v>210</v>
      </c>
      <c r="K30" s="57"/>
      <c r="L30" s="58">
        <v>27</v>
      </c>
      <c r="M30" s="59">
        <f t="shared" si="2"/>
        <v>0</v>
      </c>
      <c r="N30" s="60">
        <v>26</v>
      </c>
      <c r="O30" s="61">
        <f t="shared" si="3"/>
        <v>26</v>
      </c>
      <c r="P30" s="60" t="s">
        <v>105</v>
      </c>
      <c r="Q30" s="61">
        <v>28</v>
      </c>
      <c r="R30" s="60" t="s">
        <v>105</v>
      </c>
      <c r="S30" s="61">
        <v>28</v>
      </c>
      <c r="T30" s="60" t="s">
        <v>105</v>
      </c>
      <c r="U30" s="61">
        <v>28</v>
      </c>
      <c r="V30" s="58"/>
      <c r="W30" s="59">
        <f t="shared" si="7"/>
        <v>0</v>
      </c>
      <c r="X30" s="60">
        <v>28</v>
      </c>
      <c r="Y30" s="61">
        <f>IF(X30="",$J$5+1,X30)</f>
        <v>28</v>
      </c>
      <c r="Z30" s="60">
        <v>31</v>
      </c>
      <c r="AA30" s="61">
        <f>IF(Z30="",$J$5+1,Z30)</f>
        <v>31</v>
      </c>
      <c r="AB30" s="58">
        <v>21</v>
      </c>
      <c r="AC30" s="59">
        <f t="shared" si="10"/>
        <v>0</v>
      </c>
      <c r="AD30" s="63">
        <v>22</v>
      </c>
      <c r="AE30" s="61">
        <f t="shared" si="21"/>
        <v>22</v>
      </c>
      <c r="AF30" s="64">
        <v>19</v>
      </c>
      <c r="AG30" s="61">
        <f t="shared" si="25"/>
        <v>19</v>
      </c>
      <c r="AH30" s="86"/>
      <c r="AI30" s="66">
        <f t="shared" si="12"/>
        <v>0</v>
      </c>
      <c r="AJ30" s="82"/>
      <c r="AK30" s="68">
        <f>$J$5+1</f>
        <v>46</v>
      </c>
      <c r="AL30" s="82"/>
      <c r="AM30" s="68">
        <f>$J$5+1</f>
        <v>46</v>
      </c>
      <c r="AN30" s="82"/>
      <c r="AO30" s="68">
        <f>$J$5+1</f>
        <v>46</v>
      </c>
      <c r="AP30" s="69">
        <f t="shared" si="13"/>
        <v>48</v>
      </c>
      <c r="AQ30" s="70">
        <f t="shared" si="14"/>
        <v>21</v>
      </c>
      <c r="AR30" s="71"/>
      <c r="AS30" s="55">
        <f t="shared" si="15"/>
        <v>0</v>
      </c>
      <c r="AT30" s="72">
        <f t="shared" si="16"/>
        <v>348</v>
      </c>
      <c r="AU30" s="57">
        <f t="shared" si="17"/>
        <v>348</v>
      </c>
      <c r="AV30" s="73">
        <f t="shared" si="18"/>
        <v>138</v>
      </c>
      <c r="AW30" s="74">
        <f t="shared" si="19"/>
        <v>210</v>
      </c>
      <c r="AX30" s="75">
        <f t="shared" si="20"/>
        <v>46</v>
      </c>
      <c r="AY30" s="76">
        <f>LARGE(($O30,$Q30,$S30,$U30,$Y30,$AA30,$AE30,$AG30,$AK30,$AM30,$AO30),2)</f>
        <v>46</v>
      </c>
      <c r="AZ30" s="76">
        <f>LARGE(($O30,$Q30,$S30,$U30,$Y30,$AA30,$AE30,$AG30,$AK30,$AM30,$AO30),3)</f>
        <v>46</v>
      </c>
    </row>
    <row r="31" spans="1:52" x14ac:dyDescent="0.15">
      <c r="A31" s="56">
        <v>25</v>
      </c>
      <c r="B31" t="s">
        <v>148</v>
      </c>
      <c r="C31" t="s">
        <v>130</v>
      </c>
      <c r="D31" t="s">
        <v>149</v>
      </c>
      <c r="E31" t="s">
        <v>150</v>
      </c>
      <c r="F31" s="1" t="s">
        <v>151</v>
      </c>
      <c r="G31" s="1" t="s">
        <v>115</v>
      </c>
      <c r="H31" s="1" t="s">
        <v>73</v>
      </c>
      <c r="I31" s="1" t="s">
        <v>31</v>
      </c>
      <c r="J31" s="57">
        <f t="shared" si="1"/>
        <v>211</v>
      </c>
      <c r="K31" s="57"/>
      <c r="L31" s="79"/>
      <c r="M31" s="59">
        <f t="shared" si="2"/>
        <v>0</v>
      </c>
      <c r="O31" s="61">
        <f t="shared" si="3"/>
        <v>46</v>
      </c>
      <c r="P31" s="60"/>
      <c r="Q31" s="61">
        <f t="shared" ref="Q31:Q39" si="26">IF(P31="",$J$5+1,P31)</f>
        <v>46</v>
      </c>
      <c r="S31" s="61">
        <f>IF(R31="",$J$5+1,R31)</f>
        <v>46</v>
      </c>
      <c r="T31" s="60"/>
      <c r="U31" s="61">
        <f>IF(T31="",$J$5+1,T31)</f>
        <v>46</v>
      </c>
      <c r="V31" s="58"/>
      <c r="W31" s="80">
        <f t="shared" si="7"/>
        <v>0</v>
      </c>
      <c r="Y31" s="61">
        <f>IF(X31="",$J$5+1,X31)</f>
        <v>46</v>
      </c>
      <c r="Z31" s="83"/>
      <c r="AA31" s="61">
        <f>IF(Z31="",$J$5+1,Z31)</f>
        <v>46</v>
      </c>
      <c r="AB31" s="58">
        <v>17</v>
      </c>
      <c r="AC31" s="59">
        <f t="shared" si="10"/>
        <v>0</v>
      </c>
      <c r="AD31" s="5">
        <v>13</v>
      </c>
      <c r="AE31" s="90">
        <f t="shared" si="21"/>
        <v>13</v>
      </c>
      <c r="AF31" s="7">
        <v>18</v>
      </c>
      <c r="AG31" s="61">
        <f t="shared" si="25"/>
        <v>18</v>
      </c>
      <c r="AH31" s="65">
        <v>13</v>
      </c>
      <c r="AI31" s="66">
        <f t="shared" si="12"/>
        <v>0</v>
      </c>
      <c r="AJ31" s="82">
        <v>9</v>
      </c>
      <c r="AK31" s="68">
        <v>9</v>
      </c>
      <c r="AL31" s="82">
        <v>18</v>
      </c>
      <c r="AM31" s="68">
        <v>18</v>
      </c>
      <c r="AN31" s="82">
        <v>15</v>
      </c>
      <c r="AO31" s="68">
        <v>15</v>
      </c>
      <c r="AP31" s="69">
        <f t="shared" si="13"/>
        <v>30</v>
      </c>
      <c r="AQ31" s="70">
        <f t="shared" si="14"/>
        <v>13</v>
      </c>
      <c r="AR31" s="71"/>
      <c r="AS31" s="55">
        <f t="shared" si="15"/>
        <v>0</v>
      </c>
      <c r="AT31" s="72">
        <f t="shared" si="16"/>
        <v>349</v>
      </c>
      <c r="AU31" s="57">
        <f t="shared" si="17"/>
        <v>349</v>
      </c>
      <c r="AV31" s="73">
        <f t="shared" si="18"/>
        <v>138</v>
      </c>
      <c r="AW31" s="74">
        <f t="shared" si="19"/>
        <v>211</v>
      </c>
      <c r="AX31" s="75">
        <f t="shared" si="20"/>
        <v>46</v>
      </c>
      <c r="AY31" s="76">
        <f>LARGE(($O31,$Q31,$S31,$U31,$Y31,$AA31,$AE31,$AG31,$AK31,$AM31,$AO31),2)</f>
        <v>46</v>
      </c>
      <c r="AZ31" s="76">
        <f>LARGE(($O31,$Q31,$S31,$U31,$Y31,$AA31,$AE31,$AG31,$AK31,$AM31,$AO31),3)</f>
        <v>46</v>
      </c>
    </row>
    <row r="32" spans="1:52" x14ac:dyDescent="0.15">
      <c r="A32" s="56">
        <f>A31+1</f>
        <v>26</v>
      </c>
      <c r="B32" t="s">
        <v>152</v>
      </c>
      <c r="C32" t="s">
        <v>33</v>
      </c>
      <c r="D32" t="s">
        <v>153</v>
      </c>
      <c r="E32" t="s">
        <v>154</v>
      </c>
      <c r="F32" s="1" t="s">
        <v>155</v>
      </c>
      <c r="G32" s="1" t="s">
        <v>115</v>
      </c>
      <c r="H32" s="1" t="s">
        <v>79</v>
      </c>
      <c r="I32" s="1" t="s">
        <v>31</v>
      </c>
      <c r="J32" s="57">
        <f t="shared" si="1"/>
        <v>221</v>
      </c>
      <c r="K32" s="57"/>
      <c r="L32" s="58">
        <v>7</v>
      </c>
      <c r="M32" s="59">
        <f t="shared" si="2"/>
        <v>0</v>
      </c>
      <c r="N32" s="60">
        <v>3</v>
      </c>
      <c r="O32" s="61">
        <f t="shared" si="3"/>
        <v>3</v>
      </c>
      <c r="P32" s="60">
        <v>6</v>
      </c>
      <c r="Q32" s="61">
        <f t="shared" si="26"/>
        <v>6</v>
      </c>
      <c r="R32" s="60">
        <v>15</v>
      </c>
      <c r="S32" s="61">
        <f>IF(R32="",$J$5+1,R32)</f>
        <v>15</v>
      </c>
      <c r="T32" s="60">
        <v>13</v>
      </c>
      <c r="U32" s="61">
        <f>IF(T32="",$J$5+1,T32)</f>
        <v>13</v>
      </c>
      <c r="V32" s="58"/>
      <c r="W32" s="59">
        <f t="shared" si="7"/>
        <v>0</v>
      </c>
      <c r="X32" s="62"/>
      <c r="Y32" s="61">
        <f>IF(X32="",$J$5+1,X32)</f>
        <v>46</v>
      </c>
      <c r="Z32" s="62"/>
      <c r="AA32" s="61">
        <f>IF(Z32="",$J$5+1,Z32)</f>
        <v>46</v>
      </c>
      <c r="AB32" s="58"/>
      <c r="AC32" s="59">
        <f t="shared" si="10"/>
        <v>0</v>
      </c>
      <c r="AD32" s="63"/>
      <c r="AE32" s="61">
        <f t="shared" si="21"/>
        <v>46</v>
      </c>
      <c r="AF32" s="64"/>
      <c r="AG32" s="61">
        <f t="shared" si="25"/>
        <v>46</v>
      </c>
      <c r="AH32" s="65"/>
      <c r="AI32" s="66">
        <f t="shared" si="12"/>
        <v>0</v>
      </c>
      <c r="AJ32" s="67"/>
      <c r="AK32" s="68">
        <f>$J$5+1</f>
        <v>46</v>
      </c>
      <c r="AL32" s="67"/>
      <c r="AM32" s="68">
        <f>$J$5+1</f>
        <v>46</v>
      </c>
      <c r="AN32" s="67"/>
      <c r="AO32" s="68">
        <f>$J$5+1</f>
        <v>46</v>
      </c>
      <c r="AP32" s="69">
        <f t="shared" si="13"/>
        <v>7</v>
      </c>
      <c r="AQ32" s="70">
        <f t="shared" si="14"/>
        <v>0</v>
      </c>
      <c r="AR32" s="71"/>
      <c r="AS32" s="55">
        <f t="shared" si="15"/>
        <v>0</v>
      </c>
      <c r="AT32" s="72">
        <f t="shared" si="16"/>
        <v>359</v>
      </c>
      <c r="AU32" s="57">
        <f t="shared" si="17"/>
        <v>359</v>
      </c>
      <c r="AV32" s="73">
        <f t="shared" si="18"/>
        <v>138</v>
      </c>
      <c r="AW32" s="74">
        <f t="shared" si="19"/>
        <v>221</v>
      </c>
      <c r="AX32" s="75">
        <f t="shared" si="20"/>
        <v>46</v>
      </c>
      <c r="AY32" s="76">
        <f>LARGE(($O32,$Q32,$S32,$U32,$Y32,$AA32,$AE32,$AG32,$AK32,$AM32,$AO32),2)</f>
        <v>46</v>
      </c>
      <c r="AZ32" s="76">
        <f>LARGE(($O32,$Q32,$S32,$U32,$Y32,$AA32,$AE32,$AG32,$AK32,$AM32,$AO32),3)</f>
        <v>46</v>
      </c>
    </row>
    <row r="33" spans="1:57" x14ac:dyDescent="0.15">
      <c r="A33" s="56">
        <f>A32+1</f>
        <v>27</v>
      </c>
      <c r="B33" t="s">
        <v>156</v>
      </c>
      <c r="C33" t="s">
        <v>130</v>
      </c>
      <c r="D33" t="s">
        <v>157</v>
      </c>
      <c r="E33" t="s">
        <v>158</v>
      </c>
      <c r="F33" s="1" t="s">
        <v>159</v>
      </c>
      <c r="G33" s="1" t="s">
        <v>52</v>
      </c>
      <c r="H33" s="1" t="s">
        <v>160</v>
      </c>
      <c r="I33" s="1" t="s">
        <v>31</v>
      </c>
      <c r="J33" s="57">
        <f t="shared" si="1"/>
        <v>226</v>
      </c>
      <c r="K33" s="57"/>
      <c r="L33" s="58"/>
      <c r="M33" s="59">
        <f t="shared" si="2"/>
        <v>0</v>
      </c>
      <c r="N33" s="60"/>
      <c r="O33" s="61">
        <f t="shared" si="3"/>
        <v>46</v>
      </c>
      <c r="P33" s="60"/>
      <c r="Q33" s="61">
        <f t="shared" si="26"/>
        <v>46</v>
      </c>
      <c r="R33" s="60"/>
      <c r="S33" s="61">
        <f>IF(R33="",$J$5+1,R33)</f>
        <v>46</v>
      </c>
      <c r="T33" s="60"/>
      <c r="U33" s="61">
        <f>IF(T33="",$J$5+1,T33)</f>
        <v>46</v>
      </c>
      <c r="V33" s="58"/>
      <c r="W33" s="59">
        <f t="shared" si="7"/>
        <v>0</v>
      </c>
      <c r="X33" s="60"/>
      <c r="Y33" s="61">
        <f>IF(X33="",$J$5+1,X33)</f>
        <v>46</v>
      </c>
      <c r="Z33" s="60"/>
      <c r="AA33" s="61">
        <f>IF(Z33="",$J$5+1,Z33)</f>
        <v>46</v>
      </c>
      <c r="AB33" s="58">
        <v>13</v>
      </c>
      <c r="AC33" s="59">
        <f t="shared" si="10"/>
        <v>0</v>
      </c>
      <c r="AD33" s="63">
        <v>17</v>
      </c>
      <c r="AE33" s="90">
        <f t="shared" si="21"/>
        <v>17</v>
      </c>
      <c r="AF33" s="7">
        <v>8</v>
      </c>
      <c r="AG33" s="61">
        <f t="shared" si="25"/>
        <v>8</v>
      </c>
      <c r="AH33" s="65">
        <v>19</v>
      </c>
      <c r="AI33" s="66">
        <f t="shared" si="12"/>
        <v>0</v>
      </c>
      <c r="AJ33" s="82" t="s">
        <v>80</v>
      </c>
      <c r="AK33" s="68">
        <v>21</v>
      </c>
      <c r="AL33" s="82" t="s">
        <v>80</v>
      </c>
      <c r="AM33" s="68">
        <v>21</v>
      </c>
      <c r="AN33" s="82" t="s">
        <v>80</v>
      </c>
      <c r="AO33" s="68">
        <v>21</v>
      </c>
      <c r="AP33" s="69">
        <f t="shared" si="13"/>
        <v>32</v>
      </c>
      <c r="AQ33" s="70">
        <f t="shared" si="14"/>
        <v>13</v>
      </c>
      <c r="AR33" s="71"/>
      <c r="AS33" s="55">
        <f t="shared" si="15"/>
        <v>0</v>
      </c>
      <c r="AT33" s="72">
        <f t="shared" si="16"/>
        <v>364</v>
      </c>
      <c r="AU33" s="57">
        <f t="shared" si="17"/>
        <v>364</v>
      </c>
      <c r="AV33" s="73">
        <f t="shared" si="18"/>
        <v>138</v>
      </c>
      <c r="AW33" s="87">
        <f t="shared" si="19"/>
        <v>226</v>
      </c>
      <c r="AX33" s="75">
        <f t="shared" si="20"/>
        <v>46</v>
      </c>
      <c r="AY33" s="76">
        <f>LARGE(($O33,$Q33,$S33,$U33,$Y33,$AA33,$AE33,$AG33,$AK33,$AM33,$AO33),2)</f>
        <v>46</v>
      </c>
      <c r="AZ33" s="76">
        <f>LARGE(($O33,$Q33,$S33,$U33,$Y33,$AA33,$AE33,$AG33,$AK33,$AM33,$AO33),3)</f>
        <v>46</v>
      </c>
    </row>
    <row r="34" spans="1:57" x14ac:dyDescent="0.15">
      <c r="A34" s="56">
        <v>28</v>
      </c>
      <c r="B34" t="s">
        <v>86</v>
      </c>
      <c r="C34" t="s">
        <v>161</v>
      </c>
      <c r="D34" t="s">
        <v>162</v>
      </c>
      <c r="E34" t="s">
        <v>163</v>
      </c>
      <c r="F34" s="1" t="s">
        <v>164</v>
      </c>
      <c r="G34" s="1" t="s">
        <v>115</v>
      </c>
      <c r="I34" s="1" t="s">
        <v>31</v>
      </c>
      <c r="J34" s="57">
        <f t="shared" si="1"/>
        <v>239</v>
      </c>
      <c r="K34" s="57"/>
      <c r="L34" s="79">
        <v>22</v>
      </c>
      <c r="M34" s="59">
        <f t="shared" si="2"/>
        <v>0</v>
      </c>
      <c r="N34" s="60">
        <v>17</v>
      </c>
      <c r="O34" s="61">
        <f t="shared" si="3"/>
        <v>17</v>
      </c>
      <c r="P34" s="62">
        <v>18</v>
      </c>
      <c r="Q34" s="61">
        <f t="shared" si="26"/>
        <v>18</v>
      </c>
      <c r="R34" s="60" t="s">
        <v>90</v>
      </c>
      <c r="S34" s="61">
        <v>28</v>
      </c>
      <c r="T34" s="62" t="s">
        <v>90</v>
      </c>
      <c r="U34" s="61">
        <v>28</v>
      </c>
      <c r="V34" s="58">
        <v>24</v>
      </c>
      <c r="W34" s="80">
        <f t="shared" si="7"/>
        <v>0</v>
      </c>
      <c r="X34" s="62" t="s">
        <v>80</v>
      </c>
      <c r="Y34" s="61">
        <v>28</v>
      </c>
      <c r="Z34" s="62" t="s">
        <v>80</v>
      </c>
      <c r="AA34" s="61">
        <v>28</v>
      </c>
      <c r="AB34" s="58"/>
      <c r="AC34" s="59">
        <f t="shared" si="10"/>
        <v>0</v>
      </c>
      <c r="AD34" s="63"/>
      <c r="AE34" s="61">
        <f t="shared" si="21"/>
        <v>46</v>
      </c>
      <c r="AF34" s="64"/>
      <c r="AG34" s="61">
        <f t="shared" si="25"/>
        <v>46</v>
      </c>
      <c r="AH34" s="65"/>
      <c r="AI34" s="66">
        <f t="shared" si="12"/>
        <v>0</v>
      </c>
      <c r="AJ34" s="82"/>
      <c r="AK34" s="68">
        <f>$J$5+1</f>
        <v>46</v>
      </c>
      <c r="AL34" s="82"/>
      <c r="AM34" s="68">
        <f>$J$5+1</f>
        <v>46</v>
      </c>
      <c r="AN34" s="82"/>
      <c r="AO34" s="68">
        <f>$J$5+1</f>
        <v>46</v>
      </c>
      <c r="AP34" s="69">
        <f t="shared" si="13"/>
        <v>46</v>
      </c>
      <c r="AQ34" s="70">
        <f t="shared" si="14"/>
        <v>22</v>
      </c>
      <c r="AR34" s="71"/>
      <c r="AS34" s="55">
        <f t="shared" si="15"/>
        <v>0</v>
      </c>
      <c r="AT34" s="72">
        <f t="shared" si="16"/>
        <v>377</v>
      </c>
      <c r="AU34" s="57">
        <f t="shared" si="17"/>
        <v>377</v>
      </c>
      <c r="AV34" s="73">
        <f t="shared" si="18"/>
        <v>138</v>
      </c>
      <c r="AW34" s="87">
        <f t="shared" si="19"/>
        <v>239</v>
      </c>
      <c r="AX34" s="75">
        <f t="shared" si="20"/>
        <v>46</v>
      </c>
      <c r="AY34" s="76">
        <f>LARGE(($O34,$Q34,$S34,$U34,$Y34,$AA34,$AE34,$AG34,$AK34,$AM34,$AO34),2)</f>
        <v>46</v>
      </c>
      <c r="AZ34" s="76">
        <f>LARGE(($O34,$Q34,$S34,$U34,$Y34,$AA34,$AE34,$AG34,$AK34,$AM34,$AO34),3)</f>
        <v>46</v>
      </c>
    </row>
    <row r="35" spans="1:57" x14ac:dyDescent="0.15">
      <c r="A35" s="56">
        <f t="shared" ref="A35:A49" si="27">A34+1</f>
        <v>29</v>
      </c>
      <c r="B35" t="s">
        <v>165</v>
      </c>
      <c r="C35" t="s">
        <v>144</v>
      </c>
      <c r="D35" t="s">
        <v>166</v>
      </c>
      <c r="E35" t="s">
        <v>167</v>
      </c>
      <c r="F35" s="1" t="s">
        <v>168</v>
      </c>
      <c r="G35" s="1" t="s">
        <v>30</v>
      </c>
      <c r="I35" s="1" t="s">
        <v>31</v>
      </c>
      <c r="J35" s="57">
        <f t="shared" si="1"/>
        <v>246</v>
      </c>
      <c r="K35" s="57"/>
      <c r="L35" s="58">
        <v>16</v>
      </c>
      <c r="M35" s="59">
        <f t="shared" si="2"/>
        <v>0</v>
      </c>
      <c r="N35" s="9">
        <v>19</v>
      </c>
      <c r="O35" s="61">
        <f t="shared" si="3"/>
        <v>19</v>
      </c>
      <c r="P35" s="60">
        <v>12</v>
      </c>
      <c r="Q35" s="61">
        <f t="shared" si="26"/>
        <v>12</v>
      </c>
      <c r="R35" s="9">
        <v>17</v>
      </c>
      <c r="S35" s="61">
        <f>IF(R35="",$J$5+1,R35)</f>
        <v>17</v>
      </c>
      <c r="T35" s="60">
        <v>14</v>
      </c>
      <c r="U35" s="61">
        <f t="shared" ref="U35:U73" si="28">IF(T35="",$J$5+1,T35)</f>
        <v>14</v>
      </c>
      <c r="V35" s="58"/>
      <c r="W35" s="59">
        <f t="shared" si="7"/>
        <v>0</v>
      </c>
      <c r="X35" s="60"/>
      <c r="Y35" s="61">
        <f>IF(X35="",$J$5+1,X35)</f>
        <v>46</v>
      </c>
      <c r="Z35" s="60"/>
      <c r="AA35" s="61">
        <f t="shared" ref="AA35:AA45" si="29">IF(Z35="",$J$5+1,Z35)</f>
        <v>46</v>
      </c>
      <c r="AB35" s="58"/>
      <c r="AC35" s="59">
        <f t="shared" si="10"/>
        <v>0</v>
      </c>
      <c r="AD35" s="63"/>
      <c r="AE35" s="61">
        <f t="shared" si="21"/>
        <v>46</v>
      </c>
      <c r="AF35" s="64"/>
      <c r="AG35" s="61">
        <f t="shared" si="25"/>
        <v>46</v>
      </c>
      <c r="AH35" s="65"/>
      <c r="AI35" s="66">
        <f t="shared" si="12"/>
        <v>0</v>
      </c>
      <c r="AJ35" s="82"/>
      <c r="AK35" s="68">
        <f>$J$5+1</f>
        <v>46</v>
      </c>
      <c r="AL35" s="82"/>
      <c r="AM35" s="68">
        <f>$J$5+1</f>
        <v>46</v>
      </c>
      <c r="AN35" s="82"/>
      <c r="AO35" s="68">
        <f>$J$5+1</f>
        <v>46</v>
      </c>
      <c r="AP35" s="69">
        <f t="shared" si="13"/>
        <v>16</v>
      </c>
      <c r="AQ35" s="70">
        <f t="shared" si="14"/>
        <v>0</v>
      </c>
      <c r="AR35" s="71"/>
      <c r="AS35" s="55">
        <f t="shared" si="15"/>
        <v>0</v>
      </c>
      <c r="AT35" s="72">
        <f t="shared" si="16"/>
        <v>384</v>
      </c>
      <c r="AU35" s="57">
        <f t="shared" si="17"/>
        <v>384</v>
      </c>
      <c r="AV35" s="73">
        <f t="shared" si="18"/>
        <v>138</v>
      </c>
      <c r="AW35" s="74">
        <f t="shared" si="19"/>
        <v>246</v>
      </c>
      <c r="AX35" s="75">
        <f t="shared" si="20"/>
        <v>46</v>
      </c>
      <c r="AY35" s="76">
        <f>LARGE(($O35,$Q35,$S35,$U35,$Y35,$AA35,$AE35,$AG35,$AK35,$AM35,$AO35),2)</f>
        <v>46</v>
      </c>
      <c r="AZ35" s="76">
        <f>LARGE(($O35,$Q35,$S35,$U35,$Y35,$AA35,$AE35,$AG35,$AK35,$AM35,$AO35),3)</f>
        <v>46</v>
      </c>
    </row>
    <row r="36" spans="1:57" x14ac:dyDescent="0.15">
      <c r="A36" s="56">
        <f t="shared" si="27"/>
        <v>30</v>
      </c>
      <c r="B36" t="s">
        <v>169</v>
      </c>
      <c r="C36" t="s">
        <v>161</v>
      </c>
      <c r="D36" t="s">
        <v>170</v>
      </c>
      <c r="E36" t="s">
        <v>171</v>
      </c>
      <c r="F36" s="1" t="s">
        <v>172</v>
      </c>
      <c r="G36" s="1" t="s">
        <v>115</v>
      </c>
      <c r="H36" s="1" t="s">
        <v>79</v>
      </c>
      <c r="I36" s="1" t="s">
        <v>31</v>
      </c>
      <c r="J36" s="57">
        <f t="shared" si="1"/>
        <v>260</v>
      </c>
      <c r="K36" s="57"/>
      <c r="L36" s="58"/>
      <c r="M36" s="59">
        <f t="shared" si="2"/>
        <v>0</v>
      </c>
      <c r="N36" s="62"/>
      <c r="O36" s="61">
        <f t="shared" si="3"/>
        <v>46</v>
      </c>
      <c r="P36" s="62"/>
      <c r="Q36" s="61">
        <f t="shared" si="26"/>
        <v>46</v>
      </c>
      <c r="R36" s="62"/>
      <c r="S36" s="61">
        <f>IF(R36="",$J$5+1,R36)</f>
        <v>46</v>
      </c>
      <c r="T36" s="62"/>
      <c r="U36" s="61">
        <f t="shared" si="28"/>
        <v>46</v>
      </c>
      <c r="V36" s="58">
        <v>23</v>
      </c>
      <c r="W36" s="59">
        <f t="shared" si="7"/>
        <v>0</v>
      </c>
      <c r="X36" s="62" t="s">
        <v>68</v>
      </c>
      <c r="Y36" s="61">
        <v>28</v>
      </c>
      <c r="Z36" s="62">
        <v>19</v>
      </c>
      <c r="AA36" s="61">
        <f t="shared" si="29"/>
        <v>19</v>
      </c>
      <c r="AB36" s="58">
        <v>15</v>
      </c>
      <c r="AC36" s="59">
        <f t="shared" si="10"/>
        <v>0</v>
      </c>
      <c r="AD36" s="63">
        <v>12</v>
      </c>
      <c r="AE36" s="61">
        <f t="shared" si="21"/>
        <v>12</v>
      </c>
      <c r="AF36" s="64">
        <v>17</v>
      </c>
      <c r="AG36" s="61">
        <f t="shared" si="25"/>
        <v>17</v>
      </c>
      <c r="AH36" s="65"/>
      <c r="AI36" s="66">
        <f t="shared" si="12"/>
        <v>0</v>
      </c>
      <c r="AJ36" s="82"/>
      <c r="AK36" s="68">
        <f>$J$5+1</f>
        <v>46</v>
      </c>
      <c r="AL36" s="67"/>
      <c r="AM36" s="68">
        <f>$J$5+1</f>
        <v>46</v>
      </c>
      <c r="AN36" s="67"/>
      <c r="AO36" s="68">
        <f>$J$5+1</f>
        <v>46</v>
      </c>
      <c r="AP36" s="69">
        <f t="shared" si="13"/>
        <v>38</v>
      </c>
      <c r="AQ36" s="70">
        <f t="shared" si="14"/>
        <v>15</v>
      </c>
      <c r="AR36" s="71"/>
      <c r="AS36" s="55">
        <f t="shared" si="15"/>
        <v>0</v>
      </c>
      <c r="AT36" s="72">
        <f t="shared" si="16"/>
        <v>398</v>
      </c>
      <c r="AU36" s="57">
        <f t="shared" si="17"/>
        <v>398</v>
      </c>
      <c r="AV36" s="73">
        <f t="shared" si="18"/>
        <v>138</v>
      </c>
      <c r="AW36" s="87">
        <f t="shared" si="19"/>
        <v>260</v>
      </c>
      <c r="AX36" s="75">
        <f t="shared" si="20"/>
        <v>46</v>
      </c>
      <c r="AY36" s="76">
        <f>LARGE(($O36,$Q36,$S36,$U36,$Y36,$AA36,$AE36,$AG36,$AK36,$AM36,$AO36),2)</f>
        <v>46</v>
      </c>
      <c r="AZ36" s="76">
        <f>LARGE(($O36,$Q36,$S36,$U36,$Y36,$AA36,$AE36,$AG36,$AK36,$AM36,$AO36),3)</f>
        <v>46</v>
      </c>
    </row>
    <row r="37" spans="1:57" x14ac:dyDescent="0.15">
      <c r="A37" s="56">
        <f t="shared" si="27"/>
        <v>31</v>
      </c>
      <c r="B37" s="96" t="s">
        <v>173</v>
      </c>
      <c r="C37" s="96" t="s">
        <v>174</v>
      </c>
      <c r="D37" s="96" t="s">
        <v>175</v>
      </c>
      <c r="E37" t="s">
        <v>176</v>
      </c>
      <c r="F37" s="1" t="s">
        <v>177</v>
      </c>
      <c r="G37" s="1" t="s">
        <v>30</v>
      </c>
      <c r="I37" s="1" t="s">
        <v>31</v>
      </c>
      <c r="J37" s="57">
        <f t="shared" si="1"/>
        <v>281</v>
      </c>
      <c r="K37" s="72"/>
      <c r="L37" s="58"/>
      <c r="M37" s="59">
        <f t="shared" si="2"/>
        <v>0</v>
      </c>
      <c r="O37" s="61">
        <f t="shared" si="3"/>
        <v>46</v>
      </c>
      <c r="P37" s="60"/>
      <c r="Q37" s="61">
        <f t="shared" si="26"/>
        <v>46</v>
      </c>
      <c r="S37" s="61">
        <f>IF(R37="",$J$5+1,R37)</f>
        <v>46</v>
      </c>
      <c r="T37" s="60"/>
      <c r="U37" s="61">
        <f t="shared" si="28"/>
        <v>46</v>
      </c>
      <c r="V37" s="58"/>
      <c r="W37" s="59">
        <f t="shared" si="7"/>
        <v>0</v>
      </c>
      <c r="Y37" s="61">
        <f t="shared" ref="Y37:Y45" si="30">IF(X37="",$J$5+1,X37)</f>
        <v>46</v>
      </c>
      <c r="Z37" s="83"/>
      <c r="AA37" s="61">
        <f t="shared" si="29"/>
        <v>46</v>
      </c>
      <c r="AB37" s="58"/>
      <c r="AC37" s="59">
        <f t="shared" si="10"/>
        <v>0</v>
      </c>
      <c r="AE37" s="90">
        <f t="shared" si="21"/>
        <v>46</v>
      </c>
      <c r="AG37" s="61">
        <f t="shared" si="25"/>
        <v>46</v>
      </c>
      <c r="AH37" s="65">
        <v>16</v>
      </c>
      <c r="AI37" s="66">
        <f t="shared" si="12"/>
        <v>0</v>
      </c>
      <c r="AJ37" s="82">
        <v>18</v>
      </c>
      <c r="AK37" s="68">
        <v>18</v>
      </c>
      <c r="AL37" s="82">
        <v>17</v>
      </c>
      <c r="AM37" s="68">
        <v>17</v>
      </c>
      <c r="AN37" s="82">
        <v>16</v>
      </c>
      <c r="AO37" s="68">
        <v>16</v>
      </c>
      <c r="AP37" s="69">
        <f t="shared" si="13"/>
        <v>16</v>
      </c>
      <c r="AQ37" s="70">
        <f t="shared" si="14"/>
        <v>0</v>
      </c>
      <c r="AR37" s="71"/>
      <c r="AS37" s="55">
        <f t="shared" si="15"/>
        <v>0</v>
      </c>
      <c r="AT37" s="72">
        <f t="shared" si="16"/>
        <v>419</v>
      </c>
      <c r="AU37" s="57">
        <f t="shared" si="17"/>
        <v>419</v>
      </c>
      <c r="AV37" s="73">
        <f t="shared" si="18"/>
        <v>138</v>
      </c>
      <c r="AW37" s="87">
        <f t="shared" si="19"/>
        <v>281</v>
      </c>
      <c r="AX37" s="75">
        <f t="shared" si="20"/>
        <v>46</v>
      </c>
      <c r="AY37" s="76">
        <f>LARGE(($O37,$Q37,$S37,$U37,$Y37,$AA37,$AE37,$AG37,$AK37,$AM37,$AO37),2)</f>
        <v>46</v>
      </c>
      <c r="AZ37" s="76">
        <f>LARGE(($O37,$Q37,$S37,$U37,$Y37,$AA37,$AE37,$AG37,$AK37,$AM37,$AO37),3)</f>
        <v>46</v>
      </c>
    </row>
    <row r="38" spans="1:57" x14ac:dyDescent="0.15">
      <c r="A38" s="56">
        <f t="shared" si="27"/>
        <v>32</v>
      </c>
      <c r="B38" t="s">
        <v>178</v>
      </c>
      <c r="C38" t="s">
        <v>179</v>
      </c>
      <c r="D38" t="s">
        <v>180</v>
      </c>
      <c r="E38" t="s">
        <v>181</v>
      </c>
      <c r="F38" s="1" t="s">
        <v>182</v>
      </c>
      <c r="G38" s="1" t="s">
        <v>52</v>
      </c>
      <c r="H38" s="1" t="s">
        <v>79</v>
      </c>
      <c r="I38" s="1" t="s">
        <v>31</v>
      </c>
      <c r="J38" s="57">
        <f t="shared" si="1"/>
        <v>284</v>
      </c>
      <c r="K38" s="57"/>
      <c r="L38" s="58"/>
      <c r="M38" s="59">
        <f t="shared" si="2"/>
        <v>0</v>
      </c>
      <c r="N38" s="60"/>
      <c r="O38" s="61">
        <f t="shared" si="3"/>
        <v>46</v>
      </c>
      <c r="P38" s="60"/>
      <c r="Q38" s="61">
        <f t="shared" si="26"/>
        <v>46</v>
      </c>
      <c r="R38" s="60"/>
      <c r="S38" s="61">
        <f>IF(R38="",$J$5+1,R38)</f>
        <v>46</v>
      </c>
      <c r="T38" s="60"/>
      <c r="U38" s="61">
        <f t="shared" si="28"/>
        <v>46</v>
      </c>
      <c r="V38" s="58">
        <v>24</v>
      </c>
      <c r="W38" s="59">
        <f t="shared" si="7"/>
        <v>0</v>
      </c>
      <c r="X38" s="62"/>
      <c r="Y38" s="61">
        <f t="shared" si="30"/>
        <v>46</v>
      </c>
      <c r="Z38" s="62"/>
      <c r="AA38" s="61">
        <f t="shared" si="29"/>
        <v>46</v>
      </c>
      <c r="AB38" s="58"/>
      <c r="AC38" s="59">
        <f t="shared" si="10"/>
        <v>0</v>
      </c>
      <c r="AD38" s="63"/>
      <c r="AE38" s="61">
        <f t="shared" si="21"/>
        <v>46</v>
      </c>
      <c r="AF38" s="64"/>
      <c r="AG38" s="61">
        <f t="shared" si="25"/>
        <v>46</v>
      </c>
      <c r="AH38" s="65">
        <v>18</v>
      </c>
      <c r="AI38" s="66">
        <f t="shared" si="12"/>
        <v>0</v>
      </c>
      <c r="AJ38" s="67">
        <v>17</v>
      </c>
      <c r="AK38" s="68">
        <v>17</v>
      </c>
      <c r="AL38" s="67">
        <v>16</v>
      </c>
      <c r="AM38" s="68">
        <v>16</v>
      </c>
      <c r="AN38" s="67" t="s">
        <v>183</v>
      </c>
      <c r="AO38" s="68">
        <v>21</v>
      </c>
      <c r="AP38" s="69">
        <f t="shared" si="13"/>
        <v>42</v>
      </c>
      <c r="AQ38" s="70">
        <f t="shared" si="14"/>
        <v>18</v>
      </c>
      <c r="AR38" s="71"/>
      <c r="AS38" s="55">
        <f t="shared" si="15"/>
        <v>0</v>
      </c>
      <c r="AT38" s="72">
        <f t="shared" si="16"/>
        <v>422</v>
      </c>
      <c r="AU38" s="57">
        <f t="shared" si="17"/>
        <v>422</v>
      </c>
      <c r="AV38" s="73">
        <f t="shared" si="18"/>
        <v>138</v>
      </c>
      <c r="AW38" s="74">
        <f t="shared" si="19"/>
        <v>284</v>
      </c>
      <c r="AX38" s="75">
        <f t="shared" si="20"/>
        <v>46</v>
      </c>
      <c r="AY38" s="76">
        <f>LARGE(($O38,$Q38,$S38,$U38,$Y38,$AA38,$AE38,$AG38,$AK38,$AM38,$AO38),2)</f>
        <v>46</v>
      </c>
      <c r="AZ38" s="76">
        <f>LARGE(($O38,$Q38,$S38,$U38,$Y38,$AA38,$AE38,$AG38,$AK38,$AM38,$AO38),3)</f>
        <v>46</v>
      </c>
    </row>
    <row r="39" spans="1:57" x14ac:dyDescent="0.15">
      <c r="A39" s="56">
        <f t="shared" si="27"/>
        <v>33</v>
      </c>
      <c r="B39" s="7" t="s">
        <v>184</v>
      </c>
      <c r="C39" s="7" t="s">
        <v>185</v>
      </c>
      <c r="D39" s="7" t="s">
        <v>186</v>
      </c>
      <c r="E39" s="7" t="s">
        <v>98</v>
      </c>
      <c r="F39" s="92" t="s">
        <v>99</v>
      </c>
      <c r="G39" s="92" t="s">
        <v>30</v>
      </c>
      <c r="H39" s="92"/>
      <c r="I39" s="92" t="s">
        <v>31</v>
      </c>
      <c r="J39" s="57">
        <f t="shared" ref="J39:J73" si="31">AW39</f>
        <v>286</v>
      </c>
      <c r="K39" s="57"/>
      <c r="L39" s="58"/>
      <c r="M39" s="59">
        <f t="shared" ref="M39:M70" si="32">IF(L39=1,0.75,0)</f>
        <v>0</v>
      </c>
      <c r="N39" s="82"/>
      <c r="O39" s="61">
        <f t="shared" si="3"/>
        <v>46</v>
      </c>
      <c r="P39" s="60"/>
      <c r="Q39" s="61">
        <f t="shared" si="26"/>
        <v>46</v>
      </c>
      <c r="R39" s="82"/>
      <c r="S39" s="61">
        <f>IF(R39="",$J$5+1,R39)</f>
        <v>46</v>
      </c>
      <c r="T39" s="60"/>
      <c r="U39" s="61">
        <f t="shared" si="28"/>
        <v>46</v>
      </c>
      <c r="V39" s="58">
        <v>5</v>
      </c>
      <c r="W39" s="59">
        <f t="shared" ref="W39:W70" si="33">IF(V39=1,0.75,0)</f>
        <v>0</v>
      </c>
      <c r="X39" s="60">
        <v>4</v>
      </c>
      <c r="Y39" s="61">
        <f t="shared" si="30"/>
        <v>4</v>
      </c>
      <c r="Z39" s="60">
        <v>6</v>
      </c>
      <c r="AA39" s="61">
        <f t="shared" si="29"/>
        <v>6</v>
      </c>
      <c r="AB39" s="58"/>
      <c r="AC39" s="59">
        <f t="shared" ref="AC39:AC70" si="34">IF(AB39=1,0.75,0)</f>
        <v>0</v>
      </c>
      <c r="AD39" s="78"/>
      <c r="AE39" s="61">
        <f t="shared" si="21"/>
        <v>46</v>
      </c>
      <c r="AG39" s="61">
        <f t="shared" si="25"/>
        <v>46</v>
      </c>
      <c r="AH39" s="65"/>
      <c r="AI39" s="66">
        <f t="shared" ref="AI39:AI70" si="35">IF(AH39=1,0.75,0)</f>
        <v>0</v>
      </c>
      <c r="AJ39" s="67"/>
      <c r="AK39" s="68">
        <f t="shared" ref="AK39:AK73" si="36">$J$5+1</f>
        <v>46</v>
      </c>
      <c r="AL39" s="67"/>
      <c r="AM39" s="68">
        <f t="shared" ref="AM39:AM73" si="37">$J$5+1</f>
        <v>46</v>
      </c>
      <c r="AN39" s="67"/>
      <c r="AO39" s="68">
        <f t="shared" ref="AO39:AO73" si="38">$J$5+1</f>
        <v>46</v>
      </c>
      <c r="AP39" s="69">
        <f t="shared" ref="AP39:AP73" si="39">(L39+V39+AB39+AH39)</f>
        <v>5</v>
      </c>
      <c r="AQ39" s="70">
        <f t="shared" ref="AQ39:AQ70" si="40">AP39-MAX(L39,V39,AB39,0,AH39)</f>
        <v>0</v>
      </c>
      <c r="AR39" s="97"/>
      <c r="AS39" s="55">
        <f t="shared" ref="AS39:AS73" si="41">SUM(M39,W39,AC39,AI39)</f>
        <v>0</v>
      </c>
      <c r="AT39" s="72">
        <f t="shared" ref="AT39:AT73" si="42">SUM(O39,Q39,S39,U39,Y39,AA39,AE39,AG39,AK39,AM39,AO39)</f>
        <v>424</v>
      </c>
      <c r="AU39" s="57">
        <f t="shared" ref="AU39:AU70" si="43">AT39-AS39</f>
        <v>424</v>
      </c>
      <c r="AV39" s="73">
        <f t="shared" si="18"/>
        <v>138</v>
      </c>
      <c r="AW39" s="74">
        <f t="shared" ref="AW39:AW70" si="44">AU39-AV39</f>
        <v>286</v>
      </c>
      <c r="AX39" s="75">
        <f t="shared" si="20"/>
        <v>46</v>
      </c>
      <c r="AY39" s="76">
        <f>LARGE(($O39,$Q39,$S39,$U39,$Y39,$AA39,$AE39,$AG39,$AK39,$AM39,$AO39),2)</f>
        <v>46</v>
      </c>
      <c r="AZ39" s="76">
        <f>LARGE(($O39,$Q39,$S39,$U39,$Y39,$AA39,$AE39,$AG39,$AK39,$AM39,$AO39),3)</f>
        <v>46</v>
      </c>
    </row>
    <row r="40" spans="1:57" x14ac:dyDescent="0.15">
      <c r="A40" s="56">
        <f t="shared" si="27"/>
        <v>34</v>
      </c>
      <c r="B40" t="s">
        <v>187</v>
      </c>
      <c r="C40" t="s">
        <v>188</v>
      </c>
      <c r="D40" t="s">
        <v>189</v>
      </c>
      <c r="E40" t="s">
        <v>190</v>
      </c>
      <c r="F40" s="1" t="s">
        <v>191</v>
      </c>
      <c r="G40" s="1" t="s">
        <v>30</v>
      </c>
      <c r="I40" s="1" t="s">
        <v>31</v>
      </c>
      <c r="J40" s="57">
        <f t="shared" si="31"/>
        <v>292</v>
      </c>
      <c r="K40" s="57"/>
      <c r="L40" s="58">
        <v>26</v>
      </c>
      <c r="M40" s="59">
        <f t="shared" si="32"/>
        <v>0</v>
      </c>
      <c r="N40" s="60" t="s">
        <v>90</v>
      </c>
      <c r="O40" s="61">
        <v>28</v>
      </c>
      <c r="P40" s="60" t="s">
        <v>90</v>
      </c>
      <c r="Q40" s="61">
        <v>28</v>
      </c>
      <c r="R40" s="60" t="s">
        <v>90</v>
      </c>
      <c r="S40" s="61">
        <v>28</v>
      </c>
      <c r="T40" s="60">
        <v>24</v>
      </c>
      <c r="U40" s="61">
        <f t="shared" si="28"/>
        <v>24</v>
      </c>
      <c r="V40" s="58"/>
      <c r="W40" s="59">
        <f t="shared" si="33"/>
        <v>0</v>
      </c>
      <c r="X40" s="62"/>
      <c r="Y40" s="61">
        <f t="shared" si="30"/>
        <v>46</v>
      </c>
      <c r="Z40" s="62"/>
      <c r="AA40" s="61">
        <f t="shared" si="29"/>
        <v>46</v>
      </c>
      <c r="AB40" s="58"/>
      <c r="AC40" s="59">
        <f t="shared" si="34"/>
        <v>0</v>
      </c>
      <c r="AD40" s="63"/>
      <c r="AE40" s="61">
        <f t="shared" si="21"/>
        <v>46</v>
      </c>
      <c r="AF40" s="64"/>
      <c r="AG40" s="61">
        <f t="shared" si="25"/>
        <v>46</v>
      </c>
      <c r="AH40" s="65"/>
      <c r="AI40" s="66">
        <f t="shared" si="35"/>
        <v>0</v>
      </c>
      <c r="AJ40" s="67"/>
      <c r="AK40" s="68">
        <f t="shared" si="36"/>
        <v>46</v>
      </c>
      <c r="AL40" s="67"/>
      <c r="AM40" s="68">
        <f t="shared" si="37"/>
        <v>46</v>
      </c>
      <c r="AN40" s="67"/>
      <c r="AO40" s="68">
        <f t="shared" si="38"/>
        <v>46</v>
      </c>
      <c r="AP40" s="69">
        <f t="shared" si="39"/>
        <v>26</v>
      </c>
      <c r="AQ40" s="70">
        <f t="shared" si="40"/>
        <v>0</v>
      </c>
      <c r="AR40" s="71"/>
      <c r="AS40" s="55">
        <f t="shared" si="41"/>
        <v>0</v>
      </c>
      <c r="AT40" s="72">
        <f t="shared" si="42"/>
        <v>430</v>
      </c>
      <c r="AU40" s="57">
        <f t="shared" si="43"/>
        <v>430</v>
      </c>
      <c r="AV40" s="73">
        <f t="shared" si="18"/>
        <v>138</v>
      </c>
      <c r="AW40" s="74">
        <f t="shared" si="44"/>
        <v>292</v>
      </c>
      <c r="AX40" s="75">
        <f t="shared" si="20"/>
        <v>46</v>
      </c>
      <c r="AY40" s="76">
        <f>LARGE(($O40,$Q40,$S40,$U40,$Y40,$AA40,$AE40,$AG40,$AK40,$AM40,$AO40),2)</f>
        <v>46</v>
      </c>
      <c r="AZ40" s="76">
        <f>LARGE(($O40,$Q40,$S40,$U40,$Y40,$AA40,$AE40,$AG40,$AK40,$AM40,$AO40),3)</f>
        <v>46</v>
      </c>
      <c r="BD40" s="7"/>
      <c r="BE40" s="7"/>
    </row>
    <row r="41" spans="1:57" x14ac:dyDescent="0.15">
      <c r="A41" s="56">
        <f t="shared" si="27"/>
        <v>35</v>
      </c>
      <c r="B41" t="s">
        <v>192</v>
      </c>
      <c r="C41" t="s">
        <v>193</v>
      </c>
      <c r="D41" t="s">
        <v>194</v>
      </c>
      <c r="E41" t="s">
        <v>195</v>
      </c>
      <c r="F41" s="1" t="s">
        <v>196</v>
      </c>
      <c r="G41" s="1" t="s">
        <v>30</v>
      </c>
      <c r="H41" s="1" t="s">
        <v>79</v>
      </c>
      <c r="I41" s="1" t="s">
        <v>31</v>
      </c>
      <c r="J41" s="57">
        <f t="shared" si="31"/>
        <v>299</v>
      </c>
      <c r="K41" s="57"/>
      <c r="L41" s="58"/>
      <c r="M41" s="59">
        <f t="shared" si="32"/>
        <v>0</v>
      </c>
      <c r="N41" s="62"/>
      <c r="O41" s="61">
        <f>IF(N41="",$J$5+1,N41)</f>
        <v>46</v>
      </c>
      <c r="P41" s="60"/>
      <c r="Q41" s="61">
        <f t="shared" ref="Q41:Q73" si="45">IF(P41="",$J$5+1,P41)</f>
        <v>46</v>
      </c>
      <c r="R41" s="62"/>
      <c r="S41" s="61">
        <f t="shared" ref="S41:S73" si="46">IF(R41="",$J$5+1,R41)</f>
        <v>46</v>
      </c>
      <c r="T41" s="60"/>
      <c r="U41" s="61">
        <f t="shared" si="28"/>
        <v>46</v>
      </c>
      <c r="V41" s="98"/>
      <c r="W41" s="59">
        <f t="shared" si="33"/>
        <v>0</v>
      </c>
      <c r="X41" s="60"/>
      <c r="Y41" s="61">
        <f t="shared" si="30"/>
        <v>46</v>
      </c>
      <c r="Z41" s="60"/>
      <c r="AA41" s="61">
        <f t="shared" si="29"/>
        <v>46</v>
      </c>
      <c r="AB41" s="58">
        <v>12</v>
      </c>
      <c r="AC41" s="59">
        <f t="shared" si="34"/>
        <v>0</v>
      </c>
      <c r="AD41" s="89">
        <v>11</v>
      </c>
      <c r="AE41" s="90">
        <f t="shared" si="21"/>
        <v>11</v>
      </c>
      <c r="AF41" s="7">
        <v>12</v>
      </c>
      <c r="AG41" s="61">
        <f t="shared" si="25"/>
        <v>12</v>
      </c>
      <c r="AH41" s="86"/>
      <c r="AI41" s="66">
        <f t="shared" si="35"/>
        <v>0</v>
      </c>
      <c r="AJ41" s="82"/>
      <c r="AK41" s="68">
        <f t="shared" si="36"/>
        <v>46</v>
      </c>
      <c r="AL41" s="82"/>
      <c r="AM41" s="68">
        <f t="shared" si="37"/>
        <v>46</v>
      </c>
      <c r="AN41" s="82"/>
      <c r="AO41" s="68">
        <f t="shared" si="38"/>
        <v>46</v>
      </c>
      <c r="AP41" s="69">
        <f t="shared" si="39"/>
        <v>12</v>
      </c>
      <c r="AQ41" s="70">
        <f t="shared" si="40"/>
        <v>0</v>
      </c>
      <c r="AR41" s="71"/>
      <c r="AS41" s="55">
        <f t="shared" si="41"/>
        <v>0</v>
      </c>
      <c r="AT41" s="72">
        <f t="shared" si="42"/>
        <v>437</v>
      </c>
      <c r="AU41" s="57">
        <f t="shared" si="43"/>
        <v>437</v>
      </c>
      <c r="AV41" s="73">
        <f t="shared" si="18"/>
        <v>138</v>
      </c>
      <c r="AW41" s="74">
        <f t="shared" si="44"/>
        <v>299</v>
      </c>
      <c r="AX41" s="75">
        <f t="shared" si="20"/>
        <v>46</v>
      </c>
      <c r="AY41" s="76">
        <f>LARGE(($O41,$Q41,$S41,$U41,$Y41,$AA41,$AE41,$AG41,$AK41,$AM41,$AO41),2)</f>
        <v>46</v>
      </c>
      <c r="AZ41" s="76">
        <f>LARGE(($O41,$Q41,$S41,$U41,$Y41,$AA41,$AE41,$AG41,$AK41,$AM41,$AO41),3)</f>
        <v>46</v>
      </c>
    </row>
    <row r="42" spans="1:57" x14ac:dyDescent="0.15">
      <c r="A42" s="56">
        <f t="shared" si="27"/>
        <v>36</v>
      </c>
      <c r="B42" t="s">
        <v>197</v>
      </c>
      <c r="C42" t="s">
        <v>198</v>
      </c>
      <c r="D42" t="s">
        <v>149</v>
      </c>
      <c r="E42" t="s">
        <v>199</v>
      </c>
      <c r="F42" s="1" t="s">
        <v>200</v>
      </c>
      <c r="G42" s="1" t="s">
        <v>52</v>
      </c>
      <c r="I42" s="1" t="s">
        <v>31</v>
      </c>
      <c r="J42" s="57">
        <f t="shared" si="31"/>
        <v>306</v>
      </c>
      <c r="K42" s="57"/>
      <c r="L42" s="79"/>
      <c r="M42" s="59">
        <f t="shared" si="32"/>
        <v>0</v>
      </c>
      <c r="O42" s="61">
        <f>IF(N42="",$J$5+1,N42)</f>
        <v>46</v>
      </c>
      <c r="P42" s="99"/>
      <c r="Q42" s="61">
        <f t="shared" si="45"/>
        <v>46</v>
      </c>
      <c r="S42" s="61">
        <f t="shared" si="46"/>
        <v>46</v>
      </c>
      <c r="T42" s="99"/>
      <c r="U42" s="61">
        <f t="shared" si="28"/>
        <v>46</v>
      </c>
      <c r="V42" s="58"/>
      <c r="W42" s="80">
        <f t="shared" si="33"/>
        <v>0</v>
      </c>
      <c r="Y42" s="61">
        <f t="shared" si="30"/>
        <v>46</v>
      </c>
      <c r="Z42" s="83"/>
      <c r="AA42" s="61">
        <f t="shared" si="29"/>
        <v>46</v>
      </c>
      <c r="AB42" s="58">
        <v>16</v>
      </c>
      <c r="AC42" s="59">
        <f t="shared" si="34"/>
        <v>0</v>
      </c>
      <c r="AD42" s="77">
        <v>21</v>
      </c>
      <c r="AE42" s="90">
        <f t="shared" si="21"/>
        <v>21</v>
      </c>
      <c r="AF42" s="78">
        <v>9</v>
      </c>
      <c r="AG42" s="61">
        <f t="shared" si="25"/>
        <v>9</v>
      </c>
      <c r="AH42" s="86"/>
      <c r="AI42" s="66">
        <f t="shared" si="35"/>
        <v>0</v>
      </c>
      <c r="AJ42" s="82"/>
      <c r="AK42" s="68">
        <f t="shared" si="36"/>
        <v>46</v>
      </c>
      <c r="AL42" s="82"/>
      <c r="AM42" s="68">
        <f t="shared" si="37"/>
        <v>46</v>
      </c>
      <c r="AN42" s="82"/>
      <c r="AO42" s="68">
        <f t="shared" si="38"/>
        <v>46</v>
      </c>
      <c r="AP42" s="69">
        <f t="shared" si="39"/>
        <v>16</v>
      </c>
      <c r="AQ42" s="70">
        <f t="shared" si="40"/>
        <v>0</v>
      </c>
      <c r="AR42" s="71"/>
      <c r="AS42" s="55">
        <f t="shared" si="41"/>
        <v>0</v>
      </c>
      <c r="AT42" s="72">
        <f t="shared" si="42"/>
        <v>444</v>
      </c>
      <c r="AU42" s="57">
        <f t="shared" si="43"/>
        <v>444</v>
      </c>
      <c r="AV42" s="73">
        <f t="shared" si="18"/>
        <v>138</v>
      </c>
      <c r="AW42" s="74">
        <f t="shared" si="44"/>
        <v>306</v>
      </c>
      <c r="AX42" s="75">
        <f t="shared" si="20"/>
        <v>46</v>
      </c>
      <c r="AY42" s="76">
        <f>LARGE(($O42,$Q42,$S42,$U42,$Y42,$AA42,$AE42,$AG42,$AK42,$AM42,$AO42),2)</f>
        <v>46</v>
      </c>
      <c r="AZ42" s="76">
        <f>LARGE(($O42,$Q42,$S42,$U42,$Y42,$AA42,$AE42,$AG42,$AK42,$AM42,$AO42),3)</f>
        <v>46</v>
      </c>
    </row>
    <row r="43" spans="1:57" x14ac:dyDescent="0.15">
      <c r="A43" s="56">
        <f t="shared" si="27"/>
        <v>37</v>
      </c>
      <c r="B43" t="s">
        <v>201</v>
      </c>
      <c r="C43" t="s">
        <v>202</v>
      </c>
      <c r="D43" t="s">
        <v>180</v>
      </c>
      <c r="E43" t="s">
        <v>203</v>
      </c>
      <c r="F43" s="1" t="s">
        <v>204</v>
      </c>
      <c r="G43" s="1" t="s">
        <v>52</v>
      </c>
      <c r="H43" s="1" t="s">
        <v>79</v>
      </c>
      <c r="I43" s="1" t="s">
        <v>31</v>
      </c>
      <c r="J43" s="57">
        <f t="shared" si="31"/>
        <v>308</v>
      </c>
      <c r="K43" s="57"/>
      <c r="L43" s="79"/>
      <c r="M43" s="59">
        <f t="shared" si="32"/>
        <v>0</v>
      </c>
      <c r="N43" s="62"/>
      <c r="O43" s="61">
        <f>IF(N43="",$J$5+1,N43)</f>
        <v>46</v>
      </c>
      <c r="P43" s="60"/>
      <c r="Q43" s="61">
        <f t="shared" si="45"/>
        <v>46</v>
      </c>
      <c r="R43" s="62"/>
      <c r="S43" s="61">
        <f t="shared" si="46"/>
        <v>46</v>
      </c>
      <c r="T43" s="60"/>
      <c r="U43" s="61">
        <f t="shared" si="28"/>
        <v>46</v>
      </c>
      <c r="V43" s="58">
        <v>17</v>
      </c>
      <c r="W43" s="80">
        <f t="shared" si="33"/>
        <v>0</v>
      </c>
      <c r="X43" s="62">
        <v>17</v>
      </c>
      <c r="Y43" s="61">
        <f t="shared" si="30"/>
        <v>17</v>
      </c>
      <c r="Z43" s="62">
        <v>15</v>
      </c>
      <c r="AA43" s="61">
        <f t="shared" si="29"/>
        <v>15</v>
      </c>
      <c r="AB43" s="58"/>
      <c r="AC43" s="59">
        <f t="shared" si="34"/>
        <v>0</v>
      </c>
      <c r="AD43" s="77"/>
      <c r="AE43" s="61">
        <f t="shared" si="21"/>
        <v>46</v>
      </c>
      <c r="AF43" s="78"/>
      <c r="AG43" s="61">
        <f t="shared" si="25"/>
        <v>46</v>
      </c>
      <c r="AH43" s="65"/>
      <c r="AI43" s="66">
        <f t="shared" si="35"/>
        <v>0</v>
      </c>
      <c r="AJ43" s="82"/>
      <c r="AK43" s="68">
        <f t="shared" si="36"/>
        <v>46</v>
      </c>
      <c r="AL43" s="82"/>
      <c r="AM43" s="68">
        <f t="shared" si="37"/>
        <v>46</v>
      </c>
      <c r="AN43" s="82"/>
      <c r="AO43" s="68">
        <f t="shared" si="38"/>
        <v>46</v>
      </c>
      <c r="AP43" s="69">
        <f t="shared" si="39"/>
        <v>17</v>
      </c>
      <c r="AQ43" s="70">
        <f t="shared" si="40"/>
        <v>0</v>
      </c>
      <c r="AR43" s="71"/>
      <c r="AS43" s="55">
        <f t="shared" si="41"/>
        <v>0</v>
      </c>
      <c r="AT43" s="72">
        <f t="shared" si="42"/>
        <v>446</v>
      </c>
      <c r="AU43" s="57">
        <f t="shared" si="43"/>
        <v>446</v>
      </c>
      <c r="AV43" s="73">
        <f t="shared" si="18"/>
        <v>138</v>
      </c>
      <c r="AW43" s="87">
        <f t="shared" si="44"/>
        <v>308</v>
      </c>
      <c r="AX43" s="75">
        <f t="shared" si="20"/>
        <v>46</v>
      </c>
      <c r="AY43" s="76">
        <f>LARGE(($O43,$Q43,$S43,$U43,$Y43,$AA43,$AE43,$AG43,$AK43,$AM43,$AO43),2)</f>
        <v>46</v>
      </c>
      <c r="AZ43" s="76">
        <f>LARGE(($O43,$Q43,$S43,$U43,$Y43,$AA43,$AE43,$AG43,$AK43,$AM43,$AO43),3)</f>
        <v>46</v>
      </c>
    </row>
    <row r="44" spans="1:57" x14ac:dyDescent="0.15">
      <c r="A44" s="56">
        <f t="shared" si="27"/>
        <v>38</v>
      </c>
      <c r="B44" t="s">
        <v>205</v>
      </c>
      <c r="C44" t="s">
        <v>112</v>
      </c>
      <c r="D44" t="s">
        <v>39</v>
      </c>
      <c r="E44" t="s">
        <v>206</v>
      </c>
      <c r="F44" s="1" t="s">
        <v>207</v>
      </c>
      <c r="G44" s="1" t="s">
        <v>52</v>
      </c>
      <c r="H44" s="1" t="s">
        <v>79</v>
      </c>
      <c r="I44" s="1" t="s">
        <v>31</v>
      </c>
      <c r="J44" s="57">
        <f t="shared" si="31"/>
        <v>309</v>
      </c>
      <c r="K44" s="57"/>
      <c r="L44" s="58"/>
      <c r="M44" s="59">
        <f t="shared" si="32"/>
        <v>0</v>
      </c>
      <c r="N44" s="60"/>
      <c r="O44" s="61">
        <f>IF(N44="",$J$5+1,N44)</f>
        <v>46</v>
      </c>
      <c r="P44" s="60"/>
      <c r="Q44" s="61">
        <f t="shared" si="45"/>
        <v>46</v>
      </c>
      <c r="R44" s="60"/>
      <c r="S44" s="61">
        <f t="shared" si="46"/>
        <v>46</v>
      </c>
      <c r="T44" s="60"/>
      <c r="U44" s="61">
        <f t="shared" si="28"/>
        <v>46</v>
      </c>
      <c r="V44" s="58">
        <v>19</v>
      </c>
      <c r="W44" s="59">
        <f t="shared" si="33"/>
        <v>0</v>
      </c>
      <c r="X44" s="62">
        <v>16</v>
      </c>
      <c r="Y44" s="61">
        <f t="shared" si="30"/>
        <v>16</v>
      </c>
      <c r="Z44" s="62">
        <v>17</v>
      </c>
      <c r="AA44" s="61">
        <f t="shared" si="29"/>
        <v>17</v>
      </c>
      <c r="AB44" s="58"/>
      <c r="AC44" s="59">
        <f t="shared" si="34"/>
        <v>0</v>
      </c>
      <c r="AD44" s="63"/>
      <c r="AE44" s="61">
        <f t="shared" si="21"/>
        <v>46</v>
      </c>
      <c r="AF44" s="64"/>
      <c r="AG44" s="61">
        <f t="shared" si="25"/>
        <v>46</v>
      </c>
      <c r="AH44" s="65"/>
      <c r="AI44" s="66">
        <f t="shared" si="35"/>
        <v>0</v>
      </c>
      <c r="AJ44" s="67"/>
      <c r="AK44" s="68">
        <f t="shared" si="36"/>
        <v>46</v>
      </c>
      <c r="AL44" s="67"/>
      <c r="AM44" s="68">
        <f t="shared" si="37"/>
        <v>46</v>
      </c>
      <c r="AN44" s="67"/>
      <c r="AO44" s="68">
        <f t="shared" si="38"/>
        <v>46</v>
      </c>
      <c r="AP44" s="69">
        <f t="shared" si="39"/>
        <v>19</v>
      </c>
      <c r="AQ44" s="70">
        <f t="shared" si="40"/>
        <v>0</v>
      </c>
      <c r="AR44" s="71"/>
      <c r="AS44" s="55">
        <f t="shared" si="41"/>
        <v>0</v>
      </c>
      <c r="AT44" s="72">
        <f t="shared" si="42"/>
        <v>447</v>
      </c>
      <c r="AU44" s="57">
        <f t="shared" si="43"/>
        <v>447</v>
      </c>
      <c r="AV44" s="73">
        <f t="shared" si="18"/>
        <v>138</v>
      </c>
      <c r="AW44" s="74">
        <f t="shared" si="44"/>
        <v>309</v>
      </c>
      <c r="AX44" s="75">
        <f t="shared" si="20"/>
        <v>46</v>
      </c>
      <c r="AY44" s="76">
        <f>LARGE(($O44,$Q44,$S44,$U44,$Y44,$AA44,$AE44,$AG44,$AK44,$AM44,$AO44),2)</f>
        <v>46</v>
      </c>
      <c r="AZ44" s="76">
        <f>LARGE(($O44,$Q44,$S44,$U44,$Y44,$AA44,$AE44,$AG44,$AK44,$AM44,$AO44),3)</f>
        <v>46</v>
      </c>
    </row>
    <row r="45" spans="1:57" x14ac:dyDescent="0.15">
      <c r="A45" s="56">
        <f t="shared" si="27"/>
        <v>39</v>
      </c>
      <c r="B45" t="s">
        <v>208</v>
      </c>
      <c r="C45" t="s">
        <v>209</v>
      </c>
      <c r="D45" t="s">
        <v>170</v>
      </c>
      <c r="E45" t="s">
        <v>210</v>
      </c>
      <c r="F45" s="1" t="s">
        <v>211</v>
      </c>
      <c r="G45" s="1" t="s">
        <v>52</v>
      </c>
      <c r="H45" s="1" t="s">
        <v>79</v>
      </c>
      <c r="I45" s="1" t="s">
        <v>31</v>
      </c>
      <c r="J45" s="57">
        <f t="shared" si="31"/>
        <v>310</v>
      </c>
      <c r="K45" s="57"/>
      <c r="L45" s="58"/>
      <c r="M45" s="59">
        <f t="shared" si="32"/>
        <v>0</v>
      </c>
      <c r="N45" s="60"/>
      <c r="O45" s="61">
        <f>IF(N45="",$J$5+1,N45)</f>
        <v>46</v>
      </c>
      <c r="P45" s="60"/>
      <c r="Q45" s="61">
        <f t="shared" si="45"/>
        <v>46</v>
      </c>
      <c r="R45" s="60"/>
      <c r="S45" s="61">
        <f t="shared" si="46"/>
        <v>46</v>
      </c>
      <c r="T45" s="60"/>
      <c r="U45" s="61">
        <f t="shared" si="28"/>
        <v>46</v>
      </c>
      <c r="V45" s="58">
        <v>20</v>
      </c>
      <c r="W45" s="59">
        <f t="shared" si="33"/>
        <v>0</v>
      </c>
      <c r="X45" s="60">
        <v>14</v>
      </c>
      <c r="Y45" s="61">
        <f t="shared" si="30"/>
        <v>14</v>
      </c>
      <c r="Z45" s="60">
        <v>20</v>
      </c>
      <c r="AA45" s="61">
        <f t="shared" si="29"/>
        <v>20</v>
      </c>
      <c r="AB45" s="58"/>
      <c r="AC45" s="59">
        <f t="shared" si="34"/>
        <v>0</v>
      </c>
      <c r="AD45" s="63"/>
      <c r="AE45" s="61">
        <f t="shared" si="21"/>
        <v>46</v>
      </c>
      <c r="AF45" s="64"/>
      <c r="AG45" s="61">
        <f t="shared" si="25"/>
        <v>46</v>
      </c>
      <c r="AH45" s="65"/>
      <c r="AI45" s="66">
        <f t="shared" si="35"/>
        <v>0</v>
      </c>
      <c r="AJ45" s="82"/>
      <c r="AK45" s="68">
        <f t="shared" si="36"/>
        <v>46</v>
      </c>
      <c r="AL45" s="67"/>
      <c r="AM45" s="68">
        <f t="shared" si="37"/>
        <v>46</v>
      </c>
      <c r="AN45" s="67"/>
      <c r="AO45" s="68">
        <f t="shared" si="38"/>
        <v>46</v>
      </c>
      <c r="AP45" s="69">
        <f t="shared" si="39"/>
        <v>20</v>
      </c>
      <c r="AQ45" s="70">
        <f t="shared" si="40"/>
        <v>0</v>
      </c>
      <c r="AR45" s="71"/>
      <c r="AS45" s="55">
        <f t="shared" si="41"/>
        <v>0</v>
      </c>
      <c r="AT45" s="72">
        <f t="shared" si="42"/>
        <v>448</v>
      </c>
      <c r="AU45" s="57">
        <f t="shared" si="43"/>
        <v>448</v>
      </c>
      <c r="AV45" s="73">
        <f t="shared" si="18"/>
        <v>138</v>
      </c>
      <c r="AW45" s="87">
        <f t="shared" si="44"/>
        <v>310</v>
      </c>
      <c r="AX45" s="75">
        <f t="shared" si="20"/>
        <v>46</v>
      </c>
      <c r="AY45" s="76">
        <f>LARGE(($O45,$Q45,$S45,$U45,$Y45,$AA45,$AE45,$AG45,$AK45,$AM45,$AO45),2)</f>
        <v>46</v>
      </c>
      <c r="AZ45" s="76">
        <f>LARGE(($O45,$Q45,$S45,$U45,$Y45,$AA45,$AE45,$AG45,$AK45,$AM45,$AO45),3)</f>
        <v>46</v>
      </c>
    </row>
    <row r="46" spans="1:57" x14ac:dyDescent="0.15">
      <c r="A46" s="56">
        <f t="shared" si="27"/>
        <v>40</v>
      </c>
      <c r="B46" t="s">
        <v>212</v>
      </c>
      <c r="C46" t="s">
        <v>161</v>
      </c>
      <c r="D46" t="s">
        <v>213</v>
      </c>
      <c r="E46" t="s">
        <v>214</v>
      </c>
      <c r="F46" s="1" t="s">
        <v>215</v>
      </c>
      <c r="G46" s="1" t="s">
        <v>115</v>
      </c>
      <c r="I46" s="1" t="s">
        <v>31</v>
      </c>
      <c r="J46" s="57">
        <f t="shared" si="31"/>
        <v>314</v>
      </c>
      <c r="K46" s="57"/>
      <c r="L46" s="58"/>
      <c r="M46" s="59">
        <f t="shared" si="32"/>
        <v>0</v>
      </c>
      <c r="N46" s="60"/>
      <c r="O46" s="61">
        <v>28</v>
      </c>
      <c r="P46" s="60"/>
      <c r="Q46" s="61">
        <f t="shared" si="45"/>
        <v>46</v>
      </c>
      <c r="R46" s="60"/>
      <c r="S46" s="61">
        <f t="shared" si="46"/>
        <v>46</v>
      </c>
      <c r="T46" s="60"/>
      <c r="U46" s="61">
        <f t="shared" si="28"/>
        <v>46</v>
      </c>
      <c r="V46" s="58">
        <v>24</v>
      </c>
      <c r="W46" s="59">
        <f t="shared" si="33"/>
        <v>0</v>
      </c>
      <c r="X46" s="60" t="s">
        <v>105</v>
      </c>
      <c r="Y46" s="61">
        <v>28</v>
      </c>
      <c r="Z46" s="60" t="s">
        <v>80</v>
      </c>
      <c r="AA46" s="61">
        <v>28</v>
      </c>
      <c r="AB46" s="91"/>
      <c r="AC46" s="59">
        <f t="shared" si="34"/>
        <v>0</v>
      </c>
      <c r="AD46" s="63"/>
      <c r="AE46" s="61">
        <f t="shared" si="21"/>
        <v>46</v>
      </c>
      <c r="AG46" s="61">
        <f t="shared" si="25"/>
        <v>46</v>
      </c>
      <c r="AH46" s="86"/>
      <c r="AI46" s="66">
        <f t="shared" si="35"/>
        <v>0</v>
      </c>
      <c r="AJ46" s="82"/>
      <c r="AK46" s="68">
        <f t="shared" si="36"/>
        <v>46</v>
      </c>
      <c r="AL46" s="82"/>
      <c r="AM46" s="68">
        <f t="shared" si="37"/>
        <v>46</v>
      </c>
      <c r="AN46" s="82"/>
      <c r="AO46" s="68">
        <f t="shared" si="38"/>
        <v>46</v>
      </c>
      <c r="AP46" s="69">
        <f t="shared" si="39"/>
        <v>24</v>
      </c>
      <c r="AQ46" s="70">
        <f t="shared" si="40"/>
        <v>0</v>
      </c>
      <c r="AR46" s="71"/>
      <c r="AS46" s="55">
        <f t="shared" si="41"/>
        <v>0</v>
      </c>
      <c r="AT46" s="72">
        <f t="shared" si="42"/>
        <v>452</v>
      </c>
      <c r="AU46" s="57">
        <f t="shared" si="43"/>
        <v>452</v>
      </c>
      <c r="AV46" s="73">
        <f t="shared" si="18"/>
        <v>138</v>
      </c>
      <c r="AW46" s="87">
        <f t="shared" si="44"/>
        <v>314</v>
      </c>
      <c r="AX46" s="75">
        <f t="shared" si="20"/>
        <v>46</v>
      </c>
      <c r="AY46" s="76">
        <f>LARGE(($O46,$Q46,$S46,$U46,$Y46,$AA46,$AE46,$AG46,$AK46,$AM46,$AO46),2)</f>
        <v>46</v>
      </c>
      <c r="AZ46" s="76">
        <f>LARGE(($O46,$Q46,$S46,$U46,$Y46,$AA46,$AE46,$AG46,$AK46,$AM46,$AO46),3)</f>
        <v>46</v>
      </c>
    </row>
    <row r="47" spans="1:57" x14ac:dyDescent="0.15">
      <c r="A47" s="56">
        <f t="shared" si="27"/>
        <v>41</v>
      </c>
      <c r="B47" t="s">
        <v>216</v>
      </c>
      <c r="C47" t="s">
        <v>59</v>
      </c>
      <c r="D47" t="s">
        <v>217</v>
      </c>
      <c r="E47" t="s">
        <v>218</v>
      </c>
      <c r="F47" s="1" t="s">
        <v>219</v>
      </c>
      <c r="G47" s="1" t="s">
        <v>52</v>
      </c>
      <c r="H47" s="1" t="s">
        <v>160</v>
      </c>
      <c r="I47" s="1" t="s">
        <v>31</v>
      </c>
      <c r="J47" s="57">
        <f t="shared" si="31"/>
        <v>317</v>
      </c>
      <c r="K47" s="57"/>
      <c r="L47" s="58"/>
      <c r="M47" s="59">
        <f t="shared" si="32"/>
        <v>0</v>
      </c>
      <c r="N47" s="99"/>
      <c r="O47" s="61">
        <f t="shared" ref="O47:O73" si="47">IF(N47="",$J$5+1,N47)</f>
        <v>46</v>
      </c>
      <c r="P47" s="60"/>
      <c r="Q47" s="61">
        <f t="shared" si="45"/>
        <v>46</v>
      </c>
      <c r="R47" s="99"/>
      <c r="S47" s="61">
        <f t="shared" si="46"/>
        <v>46</v>
      </c>
      <c r="T47" s="60"/>
      <c r="U47" s="61">
        <f t="shared" si="28"/>
        <v>46</v>
      </c>
      <c r="V47" s="58"/>
      <c r="W47" s="59">
        <f t="shared" si="33"/>
        <v>0</v>
      </c>
      <c r="Y47" s="61">
        <f>IF(X47="",$J$5+1,X47)</f>
        <v>46</v>
      </c>
      <c r="Z47" s="83"/>
      <c r="AA47" s="61">
        <f>IF(Z47="",$J$5+1,Z47)</f>
        <v>46</v>
      </c>
      <c r="AB47" s="58">
        <v>20</v>
      </c>
      <c r="AC47" s="59">
        <f t="shared" si="34"/>
        <v>0</v>
      </c>
      <c r="AD47" s="5">
        <v>15</v>
      </c>
      <c r="AE47" s="90">
        <f t="shared" si="21"/>
        <v>15</v>
      </c>
      <c r="AF47" s="7" t="s">
        <v>90</v>
      </c>
      <c r="AG47" s="61">
        <v>26</v>
      </c>
      <c r="AH47" s="86"/>
      <c r="AI47" s="66">
        <f t="shared" si="35"/>
        <v>0</v>
      </c>
      <c r="AJ47" s="82"/>
      <c r="AK47" s="68">
        <f t="shared" si="36"/>
        <v>46</v>
      </c>
      <c r="AL47" s="82"/>
      <c r="AM47" s="68">
        <f t="shared" si="37"/>
        <v>46</v>
      </c>
      <c r="AN47" s="82"/>
      <c r="AO47" s="68">
        <f t="shared" si="38"/>
        <v>46</v>
      </c>
      <c r="AP47" s="69">
        <f t="shared" si="39"/>
        <v>20</v>
      </c>
      <c r="AQ47" s="70">
        <f t="shared" si="40"/>
        <v>0</v>
      </c>
      <c r="AR47" s="71"/>
      <c r="AS47" s="55">
        <f t="shared" si="41"/>
        <v>0</v>
      </c>
      <c r="AT47" s="72">
        <f t="shared" si="42"/>
        <v>455</v>
      </c>
      <c r="AU47" s="57">
        <f t="shared" si="43"/>
        <v>455</v>
      </c>
      <c r="AV47" s="73">
        <f t="shared" si="18"/>
        <v>138</v>
      </c>
      <c r="AW47" s="74">
        <f t="shared" si="44"/>
        <v>317</v>
      </c>
      <c r="AX47" s="75">
        <f t="shared" si="20"/>
        <v>46</v>
      </c>
      <c r="AY47" s="76">
        <f>LARGE(($O47,$Q47,$S47,$U47,$Y47,$AA47,$AE47,$AG47,$AK47,$AM47,$AO47),2)</f>
        <v>46</v>
      </c>
      <c r="AZ47" s="76">
        <f>LARGE(($O47,$Q47,$S47,$U47,$Y47,$AA47,$AE47,$AG47,$AK47,$AM47,$AO47),3)</f>
        <v>46</v>
      </c>
      <c r="BA47" s="7"/>
    </row>
    <row r="48" spans="1:57" x14ac:dyDescent="0.15">
      <c r="A48" s="56">
        <f t="shared" si="27"/>
        <v>42</v>
      </c>
      <c r="B48" t="s">
        <v>220</v>
      </c>
      <c r="C48" t="s">
        <v>221</v>
      </c>
      <c r="D48" t="s">
        <v>149</v>
      </c>
      <c r="E48" t="s">
        <v>222</v>
      </c>
      <c r="F48" s="1" t="s">
        <v>223</v>
      </c>
      <c r="G48" s="1" t="s">
        <v>115</v>
      </c>
      <c r="H48" s="1" t="s">
        <v>160</v>
      </c>
      <c r="I48" s="1" t="s">
        <v>31</v>
      </c>
      <c r="J48" s="57">
        <f t="shared" si="31"/>
        <v>320</v>
      </c>
      <c r="K48" s="57"/>
      <c r="L48" s="58"/>
      <c r="M48" s="59">
        <f t="shared" si="32"/>
        <v>0</v>
      </c>
      <c r="O48" s="61">
        <f t="shared" si="47"/>
        <v>46</v>
      </c>
      <c r="P48" s="60"/>
      <c r="Q48" s="61">
        <f t="shared" si="45"/>
        <v>46</v>
      </c>
      <c r="S48" s="61">
        <f t="shared" si="46"/>
        <v>46</v>
      </c>
      <c r="T48" s="60"/>
      <c r="U48" s="61">
        <f t="shared" si="28"/>
        <v>46</v>
      </c>
      <c r="V48" s="98"/>
      <c r="W48" s="59">
        <f t="shared" si="33"/>
        <v>0</v>
      </c>
      <c r="X48" s="60"/>
      <c r="Y48" s="61">
        <f>IF(X48="",$J$5+1,X48)</f>
        <v>46</v>
      </c>
      <c r="Z48" s="60"/>
      <c r="AA48" s="61">
        <f>IF(Z48="",$J$5+1,Z48)</f>
        <v>46</v>
      </c>
      <c r="AB48" s="58">
        <v>22</v>
      </c>
      <c r="AC48" s="59">
        <f t="shared" si="34"/>
        <v>0</v>
      </c>
      <c r="AD48" s="77">
        <v>23</v>
      </c>
      <c r="AE48" s="90">
        <f t="shared" si="21"/>
        <v>23</v>
      </c>
      <c r="AF48" s="7">
        <v>21</v>
      </c>
      <c r="AG48" s="61">
        <f>IF(AF48="",$J$5+1,AF48)</f>
        <v>21</v>
      </c>
      <c r="AH48" s="86"/>
      <c r="AI48" s="66">
        <f t="shared" si="35"/>
        <v>0</v>
      </c>
      <c r="AJ48" s="82"/>
      <c r="AK48" s="68">
        <f t="shared" si="36"/>
        <v>46</v>
      </c>
      <c r="AL48" s="82"/>
      <c r="AM48" s="68">
        <f t="shared" si="37"/>
        <v>46</v>
      </c>
      <c r="AN48" s="82"/>
      <c r="AO48" s="68">
        <f t="shared" si="38"/>
        <v>46</v>
      </c>
      <c r="AP48" s="69">
        <f t="shared" si="39"/>
        <v>22</v>
      </c>
      <c r="AQ48" s="70">
        <f t="shared" si="40"/>
        <v>0</v>
      </c>
      <c r="AR48" s="71"/>
      <c r="AS48" s="55">
        <f t="shared" si="41"/>
        <v>0</v>
      </c>
      <c r="AT48" s="72">
        <f t="shared" si="42"/>
        <v>458</v>
      </c>
      <c r="AU48" s="57">
        <f t="shared" si="43"/>
        <v>458</v>
      </c>
      <c r="AV48" s="73">
        <f t="shared" si="18"/>
        <v>138</v>
      </c>
      <c r="AW48" s="87">
        <f t="shared" si="44"/>
        <v>320</v>
      </c>
      <c r="AX48" s="75">
        <f t="shared" si="20"/>
        <v>46</v>
      </c>
      <c r="AY48" s="76">
        <f>LARGE(($O48,$Q48,$S48,$U48,$Y48,$AA48,$AE48,$AG48,$AK48,$AM48,$AO48),2)</f>
        <v>46</v>
      </c>
      <c r="AZ48" s="76">
        <f>LARGE(($O48,$Q48,$S48,$U48,$Y48,$AA48,$AE48,$AG48,$AK48,$AM48,$AO48),3)</f>
        <v>46</v>
      </c>
    </row>
    <row r="49" spans="1:54" x14ac:dyDescent="0.15">
      <c r="A49" s="56">
        <f t="shared" si="27"/>
        <v>43</v>
      </c>
      <c r="B49" t="s">
        <v>100</v>
      </c>
      <c r="C49" t="s">
        <v>224</v>
      </c>
      <c r="D49" t="s">
        <v>102</v>
      </c>
      <c r="E49" t="s">
        <v>225</v>
      </c>
      <c r="F49" s="1" t="s">
        <v>104</v>
      </c>
      <c r="G49" s="1" t="s">
        <v>30</v>
      </c>
      <c r="I49" s="1" t="s">
        <v>31</v>
      </c>
      <c r="J49" s="57">
        <f t="shared" si="31"/>
        <v>328</v>
      </c>
      <c r="K49" s="57"/>
      <c r="L49" s="58"/>
      <c r="M49" s="59">
        <f t="shared" si="32"/>
        <v>0</v>
      </c>
      <c r="N49" s="9"/>
      <c r="O49" s="61">
        <f t="shared" si="47"/>
        <v>46</v>
      </c>
      <c r="P49" s="60"/>
      <c r="Q49" s="61">
        <f t="shared" si="45"/>
        <v>46</v>
      </c>
      <c r="R49" s="9"/>
      <c r="S49" s="61">
        <f t="shared" si="46"/>
        <v>46</v>
      </c>
      <c r="T49" s="60"/>
      <c r="U49" s="61">
        <f t="shared" si="28"/>
        <v>46</v>
      </c>
      <c r="V49" s="58"/>
      <c r="W49" s="59">
        <f t="shared" si="33"/>
        <v>0</v>
      </c>
      <c r="X49" s="60"/>
      <c r="Y49" s="61">
        <f>IF(X49="",$J$5+1,X49)</f>
        <v>46</v>
      </c>
      <c r="Z49" s="60"/>
      <c r="AA49" s="61">
        <f>IF(Z49="",$J$5+1,Z49)</f>
        <v>46</v>
      </c>
      <c r="AB49" s="58">
        <v>25</v>
      </c>
      <c r="AC49" s="59">
        <f t="shared" si="34"/>
        <v>0</v>
      </c>
      <c r="AD49" s="84" t="s">
        <v>80</v>
      </c>
      <c r="AE49" s="90">
        <v>26</v>
      </c>
      <c r="AF49" s="7" t="s">
        <v>80</v>
      </c>
      <c r="AG49" s="61">
        <v>26</v>
      </c>
      <c r="AH49" s="86"/>
      <c r="AI49" s="66">
        <f t="shared" si="35"/>
        <v>0</v>
      </c>
      <c r="AJ49" s="82"/>
      <c r="AK49" s="68">
        <f t="shared" si="36"/>
        <v>46</v>
      </c>
      <c r="AL49" s="82"/>
      <c r="AM49" s="68">
        <f t="shared" si="37"/>
        <v>46</v>
      </c>
      <c r="AN49" s="82"/>
      <c r="AO49" s="68">
        <f t="shared" si="38"/>
        <v>46</v>
      </c>
      <c r="AP49" s="69">
        <f t="shared" si="39"/>
        <v>25</v>
      </c>
      <c r="AQ49" s="70">
        <f t="shared" si="40"/>
        <v>0</v>
      </c>
      <c r="AR49" s="71"/>
      <c r="AS49" s="55">
        <f t="shared" si="41"/>
        <v>0</v>
      </c>
      <c r="AT49" s="72">
        <f t="shared" si="42"/>
        <v>466</v>
      </c>
      <c r="AU49" s="57">
        <f t="shared" si="43"/>
        <v>466</v>
      </c>
      <c r="AV49" s="73">
        <f t="shared" si="18"/>
        <v>138</v>
      </c>
      <c r="AW49" s="74">
        <f t="shared" si="44"/>
        <v>328</v>
      </c>
      <c r="AX49" s="75">
        <f t="shared" si="20"/>
        <v>46</v>
      </c>
      <c r="AY49" s="76">
        <f>LARGE(($O49,$Q49,$S49,$U49,$Y49,$AA49,$AE49,$AG49,$AK49,$AM49,$AO49),2)</f>
        <v>46</v>
      </c>
      <c r="AZ49" s="76">
        <f>LARGE(($O49,$Q49,$S49,$U49,$Y49,$AA49,$AE49,$AG49,$AK49,$AM49,$AO49),3)</f>
        <v>46</v>
      </c>
    </row>
    <row r="50" spans="1:54" x14ac:dyDescent="0.15">
      <c r="A50" s="56">
        <v>43</v>
      </c>
      <c r="B50" t="s">
        <v>226</v>
      </c>
      <c r="C50" t="s">
        <v>43</v>
      </c>
      <c r="D50" t="s">
        <v>149</v>
      </c>
      <c r="E50" t="s">
        <v>225</v>
      </c>
      <c r="F50" s="1" t="s">
        <v>227</v>
      </c>
      <c r="G50" s="1" t="s">
        <v>52</v>
      </c>
      <c r="H50" s="1" t="s">
        <v>73</v>
      </c>
      <c r="I50" s="1" t="s">
        <v>31</v>
      </c>
      <c r="J50" s="57">
        <f t="shared" si="31"/>
        <v>328</v>
      </c>
      <c r="K50" s="57"/>
      <c r="L50" s="79"/>
      <c r="M50" s="59">
        <f t="shared" si="32"/>
        <v>0</v>
      </c>
      <c r="N50" s="99"/>
      <c r="O50" s="61">
        <f t="shared" si="47"/>
        <v>46</v>
      </c>
      <c r="Q50" s="61">
        <f t="shared" si="45"/>
        <v>46</v>
      </c>
      <c r="R50" s="99"/>
      <c r="S50" s="61">
        <f t="shared" si="46"/>
        <v>46</v>
      </c>
      <c r="U50" s="61">
        <f t="shared" si="28"/>
        <v>46</v>
      </c>
      <c r="V50" s="58"/>
      <c r="W50" s="80">
        <f t="shared" si="33"/>
        <v>0</v>
      </c>
      <c r="Y50" s="61">
        <f>IF(X50="",$J$5+1,X50)</f>
        <v>46</v>
      </c>
      <c r="Z50" s="83"/>
      <c r="AA50" s="61">
        <f>IF(Z50="",$J$5+1,Z50)</f>
        <v>46</v>
      </c>
      <c r="AB50" s="58">
        <v>24</v>
      </c>
      <c r="AC50" s="59">
        <f t="shared" si="34"/>
        <v>0</v>
      </c>
      <c r="AD50" s="5" t="s">
        <v>90</v>
      </c>
      <c r="AE50" s="90">
        <v>26</v>
      </c>
      <c r="AF50" s="7" t="s">
        <v>90</v>
      </c>
      <c r="AG50" s="61">
        <v>26</v>
      </c>
      <c r="AH50" s="86"/>
      <c r="AI50" s="66">
        <f t="shared" si="35"/>
        <v>0</v>
      </c>
      <c r="AJ50" s="82"/>
      <c r="AK50" s="68">
        <f t="shared" si="36"/>
        <v>46</v>
      </c>
      <c r="AL50" s="82"/>
      <c r="AM50" s="68">
        <f t="shared" si="37"/>
        <v>46</v>
      </c>
      <c r="AN50" s="82"/>
      <c r="AO50" s="68">
        <f t="shared" si="38"/>
        <v>46</v>
      </c>
      <c r="AP50" s="69">
        <f t="shared" si="39"/>
        <v>24</v>
      </c>
      <c r="AQ50" s="70">
        <f t="shared" si="40"/>
        <v>0</v>
      </c>
      <c r="AR50" s="71"/>
      <c r="AS50" s="55">
        <f t="shared" si="41"/>
        <v>0</v>
      </c>
      <c r="AT50" s="72">
        <f t="shared" si="42"/>
        <v>466</v>
      </c>
      <c r="AU50" s="57">
        <f t="shared" si="43"/>
        <v>466</v>
      </c>
      <c r="AV50" s="73">
        <f t="shared" si="18"/>
        <v>138</v>
      </c>
      <c r="AW50" s="74">
        <f t="shared" si="44"/>
        <v>328</v>
      </c>
      <c r="AX50" s="75">
        <f t="shared" si="20"/>
        <v>46</v>
      </c>
      <c r="AY50" s="76">
        <f>LARGE(($O50,$Q50,$S50,$U50,$Y50,$AA50,$AE50,$AG50,$AK50,$AM50,$AO50),2)</f>
        <v>46</v>
      </c>
      <c r="AZ50" s="76">
        <f>LARGE(($O50,$Q50,$S50,$U50,$Y50,$AA50,$AE50,$AG50,$AK50,$AM50,$AO50),3)</f>
        <v>46</v>
      </c>
    </row>
    <row r="51" spans="1:54" x14ac:dyDescent="0.15">
      <c r="A51" s="56">
        <v>45</v>
      </c>
      <c r="B51" t="s">
        <v>228</v>
      </c>
      <c r="C51" t="s">
        <v>229</v>
      </c>
      <c r="D51" t="s">
        <v>49</v>
      </c>
      <c r="E51" t="s">
        <v>230</v>
      </c>
      <c r="F51" s="1" t="s">
        <v>231</v>
      </c>
      <c r="G51" s="1" t="s">
        <v>30</v>
      </c>
      <c r="H51" s="1" t="s">
        <v>79</v>
      </c>
      <c r="I51" s="1" t="s">
        <v>31</v>
      </c>
      <c r="J51" s="57">
        <f t="shared" si="31"/>
        <v>332</v>
      </c>
      <c r="K51" s="57"/>
      <c r="L51" s="58"/>
      <c r="M51" s="59">
        <f t="shared" si="32"/>
        <v>0</v>
      </c>
      <c r="N51" s="60"/>
      <c r="O51" s="61">
        <f t="shared" si="47"/>
        <v>46</v>
      </c>
      <c r="P51" s="60"/>
      <c r="Q51" s="61">
        <f t="shared" si="45"/>
        <v>46</v>
      </c>
      <c r="R51" s="60"/>
      <c r="S51" s="61">
        <f t="shared" si="46"/>
        <v>46</v>
      </c>
      <c r="T51" s="60"/>
      <c r="U51" s="61">
        <f t="shared" si="28"/>
        <v>46</v>
      </c>
      <c r="V51" s="58">
        <v>24</v>
      </c>
      <c r="W51" s="59">
        <f t="shared" si="33"/>
        <v>0</v>
      </c>
      <c r="X51" s="62" t="s">
        <v>105</v>
      </c>
      <c r="Y51" s="61">
        <v>28</v>
      </c>
      <c r="Z51" s="62" t="s">
        <v>80</v>
      </c>
      <c r="AA51" s="61">
        <v>28</v>
      </c>
      <c r="AB51" s="58"/>
      <c r="AC51" s="59">
        <f t="shared" si="34"/>
        <v>0</v>
      </c>
      <c r="AD51" s="77"/>
      <c r="AE51" s="61">
        <f t="shared" ref="AE51:AE73" si="48">IF(AD51="",$J$5+1,AD51)</f>
        <v>46</v>
      </c>
      <c r="AF51" s="78"/>
      <c r="AG51" s="61">
        <f t="shared" ref="AG51:AG73" si="49">IF(AF51="",$J$5+1,AF51)</f>
        <v>46</v>
      </c>
      <c r="AH51" s="65"/>
      <c r="AI51" s="66">
        <f t="shared" si="35"/>
        <v>0</v>
      </c>
      <c r="AJ51" s="67"/>
      <c r="AK51" s="68">
        <f t="shared" si="36"/>
        <v>46</v>
      </c>
      <c r="AL51" s="67"/>
      <c r="AM51" s="68">
        <f t="shared" si="37"/>
        <v>46</v>
      </c>
      <c r="AN51" s="67"/>
      <c r="AO51" s="68">
        <f t="shared" si="38"/>
        <v>46</v>
      </c>
      <c r="AP51" s="69">
        <f t="shared" si="39"/>
        <v>24</v>
      </c>
      <c r="AQ51" s="70">
        <f t="shared" si="40"/>
        <v>0</v>
      </c>
      <c r="AR51" s="71"/>
      <c r="AS51" s="55">
        <f t="shared" si="41"/>
        <v>0</v>
      </c>
      <c r="AT51" s="72">
        <f t="shared" si="42"/>
        <v>470</v>
      </c>
      <c r="AU51" s="57">
        <f t="shared" si="43"/>
        <v>470</v>
      </c>
      <c r="AV51" s="73">
        <f t="shared" si="18"/>
        <v>138</v>
      </c>
      <c r="AW51" s="74">
        <f t="shared" si="44"/>
        <v>332</v>
      </c>
      <c r="AX51" s="75">
        <f t="shared" si="20"/>
        <v>46</v>
      </c>
      <c r="AY51" s="76">
        <f>LARGE(($O51,$Q51,$S51,$U51,$Y51,$AA51,$AE51,$AG51,$AK51,$AM51,$AO51),2)</f>
        <v>46</v>
      </c>
      <c r="AZ51" s="76">
        <f>LARGE(($O51,$Q51,$S51,$U51,$Y51,$AA51,$AE51,$AG51,$AK51,$AM51,$AO51),3)</f>
        <v>46</v>
      </c>
    </row>
    <row r="52" spans="1:54" hidden="1" x14ac:dyDescent="0.15">
      <c r="A52" s="56">
        <f t="shared" ref="A52:A73" si="50">A51+1</f>
        <v>46</v>
      </c>
      <c r="B52" t="s">
        <v>232</v>
      </c>
      <c r="C52" t="s">
        <v>233</v>
      </c>
      <c r="D52" t="s">
        <v>234</v>
      </c>
      <c r="E52" t="s">
        <v>113</v>
      </c>
      <c r="F52" s="1" t="s">
        <v>235</v>
      </c>
      <c r="G52" s="1" t="s">
        <v>115</v>
      </c>
      <c r="H52" s="1" t="s">
        <v>79</v>
      </c>
      <c r="J52" s="57">
        <f t="shared" si="31"/>
        <v>506</v>
      </c>
      <c r="K52" s="72"/>
      <c r="L52" s="58"/>
      <c r="M52" s="59">
        <f t="shared" si="32"/>
        <v>0</v>
      </c>
      <c r="O52" s="61">
        <f t="shared" si="47"/>
        <v>46</v>
      </c>
      <c r="P52" s="60"/>
      <c r="Q52" s="61">
        <f t="shared" si="45"/>
        <v>46</v>
      </c>
      <c r="S52" s="61">
        <f t="shared" si="46"/>
        <v>46</v>
      </c>
      <c r="T52" s="60"/>
      <c r="U52" s="61">
        <f t="shared" si="28"/>
        <v>46</v>
      </c>
      <c r="V52" s="58"/>
      <c r="W52" s="59">
        <f t="shared" si="33"/>
        <v>0</v>
      </c>
      <c r="Y52" s="61">
        <f t="shared" ref="Y52:Y73" si="51">IF(X52="",$J$5+1,X52)</f>
        <v>46</v>
      </c>
      <c r="Z52" s="83"/>
      <c r="AA52" s="61">
        <f t="shared" ref="AA52:AA73" si="52">IF(Z52="",$J$5+1,Z52)</f>
        <v>46</v>
      </c>
      <c r="AB52" s="58"/>
      <c r="AC52" s="59">
        <f t="shared" si="34"/>
        <v>0</v>
      </c>
      <c r="AE52" s="61">
        <f t="shared" si="48"/>
        <v>46</v>
      </c>
      <c r="AG52" s="61">
        <f t="shared" si="49"/>
        <v>46</v>
      </c>
      <c r="AH52" s="65"/>
      <c r="AI52" s="66">
        <f t="shared" si="35"/>
        <v>0</v>
      </c>
      <c r="AJ52" s="82"/>
      <c r="AK52" s="68">
        <f t="shared" si="36"/>
        <v>46</v>
      </c>
      <c r="AL52" s="82"/>
      <c r="AM52" s="68">
        <f t="shared" si="37"/>
        <v>46</v>
      </c>
      <c r="AN52" s="82"/>
      <c r="AO52" s="68">
        <f t="shared" si="38"/>
        <v>46</v>
      </c>
      <c r="AP52" s="69">
        <f t="shared" si="39"/>
        <v>0</v>
      </c>
      <c r="AQ52" s="70">
        <f t="shared" si="40"/>
        <v>0</v>
      </c>
      <c r="AR52" s="71"/>
      <c r="AS52" s="55">
        <f t="shared" si="41"/>
        <v>0</v>
      </c>
      <c r="AT52" s="72">
        <f t="shared" si="42"/>
        <v>506</v>
      </c>
      <c r="AU52" s="57">
        <f t="shared" si="43"/>
        <v>506</v>
      </c>
      <c r="AV52" s="73"/>
      <c r="AW52" s="74">
        <f t="shared" si="44"/>
        <v>506</v>
      </c>
      <c r="AX52" s="75" t="e">
        <f>MAX($O52,$Q52,$Y52,$AA52,#REF!,#REF!,$AE52,$AG52,#REF!,#REF!,#REF!,#REF!,#REF!,$AK52,$AM52,$AO52,#REF!,#REF!)</f>
        <v>#REF!</v>
      </c>
      <c r="AY52" s="76" t="e">
        <f>LARGE(($O52,$Q52,$Y52,$AA52,#REF!,$AE52,$AG52,#REF!,#REF!,#REF!,#REF!,#REF!,#REF!,$AK52,$AM52,$AO52,#REF!,#REF!),2)</f>
        <v>#REF!</v>
      </c>
      <c r="AZ52" s="76" t="e">
        <f>LARGE(($O52,$Q52,$Y52,$AA52,#REF!,$AE52,$AG52,#REF!,#REF!,#REF!,#REF!,#REF!,#REF!,$AK52,$AM52,$AO52,#REF!,#REF!),3)</f>
        <v>#REF!</v>
      </c>
      <c r="BB52" s="7"/>
    </row>
    <row r="53" spans="1:54" hidden="1" x14ac:dyDescent="0.15">
      <c r="A53" s="56">
        <f t="shared" si="50"/>
        <v>47</v>
      </c>
      <c r="B53" s="100" t="s">
        <v>236</v>
      </c>
      <c r="C53" s="100" t="s">
        <v>237</v>
      </c>
      <c r="D53" s="100" t="s">
        <v>238</v>
      </c>
      <c r="E53" t="s">
        <v>239</v>
      </c>
      <c r="F53" s="1" t="s">
        <v>240</v>
      </c>
      <c r="G53" s="1" t="s">
        <v>52</v>
      </c>
      <c r="J53" s="57">
        <f t="shared" si="31"/>
        <v>506</v>
      </c>
      <c r="K53" s="57"/>
      <c r="L53" s="58"/>
      <c r="M53" s="59">
        <f t="shared" si="32"/>
        <v>0</v>
      </c>
      <c r="N53" s="60"/>
      <c r="O53" s="61">
        <f t="shared" si="47"/>
        <v>46</v>
      </c>
      <c r="P53" s="60"/>
      <c r="Q53" s="61">
        <f t="shared" si="45"/>
        <v>46</v>
      </c>
      <c r="R53" s="60"/>
      <c r="S53" s="61">
        <f t="shared" si="46"/>
        <v>46</v>
      </c>
      <c r="T53" s="60"/>
      <c r="U53" s="61">
        <f t="shared" si="28"/>
        <v>46</v>
      </c>
      <c r="V53" s="94"/>
      <c r="W53" s="59">
        <f t="shared" si="33"/>
        <v>0</v>
      </c>
      <c r="X53" s="60"/>
      <c r="Y53" s="61">
        <f t="shared" si="51"/>
        <v>46</v>
      </c>
      <c r="Z53" s="60"/>
      <c r="AA53" s="61">
        <f t="shared" si="52"/>
        <v>46</v>
      </c>
      <c r="AB53" s="58"/>
      <c r="AC53" s="59">
        <f t="shared" si="34"/>
        <v>0</v>
      </c>
      <c r="AD53" s="77"/>
      <c r="AE53" s="61">
        <f t="shared" si="48"/>
        <v>46</v>
      </c>
      <c r="AF53" s="78"/>
      <c r="AG53" s="61">
        <f t="shared" si="49"/>
        <v>46</v>
      </c>
      <c r="AH53" s="65"/>
      <c r="AI53" s="66">
        <f t="shared" si="35"/>
        <v>0</v>
      </c>
      <c r="AJ53" s="82"/>
      <c r="AK53" s="68">
        <f t="shared" si="36"/>
        <v>46</v>
      </c>
      <c r="AL53" s="82"/>
      <c r="AM53" s="68">
        <f t="shared" si="37"/>
        <v>46</v>
      </c>
      <c r="AN53" s="67"/>
      <c r="AO53" s="68">
        <f t="shared" si="38"/>
        <v>46</v>
      </c>
      <c r="AP53" s="69">
        <f t="shared" si="39"/>
        <v>0</v>
      </c>
      <c r="AQ53" s="70">
        <f t="shared" si="40"/>
        <v>0</v>
      </c>
      <c r="AR53" s="71"/>
      <c r="AS53" s="55">
        <f t="shared" si="41"/>
        <v>0</v>
      </c>
      <c r="AT53" s="72">
        <f t="shared" si="42"/>
        <v>506</v>
      </c>
      <c r="AU53" s="57">
        <f t="shared" si="43"/>
        <v>506</v>
      </c>
      <c r="AV53" s="73"/>
      <c r="AW53" s="74">
        <f t="shared" si="44"/>
        <v>506</v>
      </c>
      <c r="AX53" s="75" t="e">
        <f>MAX($O53,$Q53,$Y53,$AA53,#REF!,#REF!,$AE53,$AG53,#REF!,#REF!,#REF!,#REF!,#REF!,$AK53,$AM53,$AO53,#REF!,#REF!)</f>
        <v>#REF!</v>
      </c>
      <c r="AY53" s="76" t="e">
        <f>LARGE(($O53,$Q53,$Y53,$AA53,#REF!,$AE53,$AG53,#REF!,#REF!,#REF!,#REF!,#REF!,#REF!,$AK53,$AM53,$AO53,#REF!,#REF!),2)</f>
        <v>#REF!</v>
      </c>
      <c r="AZ53" s="76" t="e">
        <f>LARGE(($O53,$Q53,$Y53,$AA53,#REF!,$AE53,$AG53,#REF!,#REF!,#REF!,#REF!,#REF!,#REF!,$AK53,$AM53,$AO53,#REF!,#REF!),3)</f>
        <v>#REF!</v>
      </c>
    </row>
    <row r="54" spans="1:54" hidden="1" x14ac:dyDescent="0.15">
      <c r="A54" s="56">
        <f t="shared" si="50"/>
        <v>48</v>
      </c>
      <c r="B54" t="s">
        <v>241</v>
      </c>
      <c r="C54" t="s">
        <v>64</v>
      </c>
      <c r="D54" t="s">
        <v>149</v>
      </c>
      <c r="E54" t="s">
        <v>218</v>
      </c>
      <c r="F54" s="1" t="s">
        <v>219</v>
      </c>
      <c r="G54" s="1" t="s">
        <v>115</v>
      </c>
      <c r="J54" s="57">
        <f t="shared" si="31"/>
        <v>506</v>
      </c>
      <c r="K54" s="57"/>
      <c r="L54" s="58"/>
      <c r="M54" s="59">
        <f t="shared" si="32"/>
        <v>0</v>
      </c>
      <c r="N54" s="62"/>
      <c r="O54" s="61">
        <f t="shared" si="47"/>
        <v>46</v>
      </c>
      <c r="P54" s="99"/>
      <c r="Q54" s="61">
        <f t="shared" si="45"/>
        <v>46</v>
      </c>
      <c r="R54" s="62"/>
      <c r="S54" s="61">
        <f t="shared" si="46"/>
        <v>46</v>
      </c>
      <c r="T54" s="99"/>
      <c r="U54" s="61">
        <f t="shared" si="28"/>
        <v>46</v>
      </c>
      <c r="V54" s="58"/>
      <c r="W54" s="59">
        <f t="shared" si="33"/>
        <v>0</v>
      </c>
      <c r="X54" s="60"/>
      <c r="Y54" s="61">
        <f t="shared" si="51"/>
        <v>46</v>
      </c>
      <c r="Z54" s="60"/>
      <c r="AA54" s="61">
        <f t="shared" si="52"/>
        <v>46</v>
      </c>
      <c r="AB54" s="58"/>
      <c r="AC54" s="59">
        <f t="shared" si="34"/>
        <v>0</v>
      </c>
      <c r="AD54" s="84"/>
      <c r="AE54" s="61">
        <f t="shared" si="48"/>
        <v>46</v>
      </c>
      <c r="AF54" s="82"/>
      <c r="AG54" s="61">
        <f t="shared" si="49"/>
        <v>46</v>
      </c>
      <c r="AH54" s="65"/>
      <c r="AI54" s="66">
        <f t="shared" si="35"/>
        <v>0</v>
      </c>
      <c r="AJ54" s="67"/>
      <c r="AK54" s="68">
        <f t="shared" si="36"/>
        <v>46</v>
      </c>
      <c r="AL54" s="67"/>
      <c r="AM54" s="68">
        <f t="shared" si="37"/>
        <v>46</v>
      </c>
      <c r="AN54" s="67"/>
      <c r="AO54" s="68">
        <f t="shared" si="38"/>
        <v>46</v>
      </c>
      <c r="AP54" s="69">
        <f t="shared" si="39"/>
        <v>0</v>
      </c>
      <c r="AQ54" s="70">
        <f t="shared" si="40"/>
        <v>0</v>
      </c>
      <c r="AR54" s="71"/>
      <c r="AS54" s="55">
        <f t="shared" si="41"/>
        <v>0</v>
      </c>
      <c r="AT54" s="72">
        <f t="shared" si="42"/>
        <v>506</v>
      </c>
      <c r="AU54" s="57">
        <f t="shared" si="43"/>
        <v>506</v>
      </c>
      <c r="AV54" s="101"/>
      <c r="AW54" s="87">
        <f t="shared" si="44"/>
        <v>506</v>
      </c>
      <c r="AX54" s="75" t="e">
        <f>MAX($O54,$Q54,$Y54,$AA54,#REF!,#REF!,$AE54,$AG54,#REF!,#REF!,#REF!,#REF!,#REF!,$AK54,$AM54,$AO54,#REF!,#REF!)</f>
        <v>#REF!</v>
      </c>
      <c r="AY54" s="76" t="e">
        <f>LARGE(($O54,$Q54,$Y54,$AA54,#REF!,$AE54,$AG54,#REF!,#REF!,#REF!,#REF!,#REF!,#REF!,$AK54,$AM54,$AO54,#REF!,#REF!),2)</f>
        <v>#REF!</v>
      </c>
      <c r="AZ54" s="76" t="e">
        <f>LARGE(($O54,$Q54,$Y54,$AA54,#REF!,$AE54,$AG54,#REF!,#REF!,#REF!,#REF!,#REF!,#REF!,$AK54,$AM54,$AO54,#REF!,#REF!),3)</f>
        <v>#REF!</v>
      </c>
    </row>
    <row r="55" spans="1:54" hidden="1" x14ac:dyDescent="0.15">
      <c r="A55" s="56">
        <f t="shared" si="50"/>
        <v>49</v>
      </c>
      <c r="B55" t="s">
        <v>242</v>
      </c>
      <c r="C55" s="100" t="s">
        <v>243</v>
      </c>
      <c r="D55" t="s">
        <v>244</v>
      </c>
      <c r="E55" t="s">
        <v>245</v>
      </c>
      <c r="F55" s="1" t="s">
        <v>246</v>
      </c>
      <c r="G55" s="1" t="s">
        <v>115</v>
      </c>
      <c r="J55" s="57">
        <f t="shared" si="31"/>
        <v>506</v>
      </c>
      <c r="K55" s="57"/>
      <c r="L55" s="58"/>
      <c r="M55" s="59">
        <f t="shared" si="32"/>
        <v>0</v>
      </c>
      <c r="N55" s="62"/>
      <c r="O55" s="61">
        <f t="shared" si="47"/>
        <v>46</v>
      </c>
      <c r="P55" s="62"/>
      <c r="Q55" s="61">
        <f t="shared" si="45"/>
        <v>46</v>
      </c>
      <c r="R55" s="62"/>
      <c r="S55" s="61">
        <f t="shared" si="46"/>
        <v>46</v>
      </c>
      <c r="T55" s="62"/>
      <c r="U55" s="61">
        <f t="shared" si="28"/>
        <v>46</v>
      </c>
      <c r="V55" s="58"/>
      <c r="W55" s="59">
        <f t="shared" si="33"/>
        <v>0</v>
      </c>
      <c r="X55" s="60"/>
      <c r="Y55" s="61">
        <f t="shared" si="51"/>
        <v>46</v>
      </c>
      <c r="Z55" s="60"/>
      <c r="AA55" s="61">
        <f t="shared" si="52"/>
        <v>46</v>
      </c>
      <c r="AB55" s="58"/>
      <c r="AC55" s="59">
        <f t="shared" si="34"/>
        <v>0</v>
      </c>
      <c r="AD55" s="63"/>
      <c r="AE55" s="61">
        <f t="shared" si="48"/>
        <v>46</v>
      </c>
      <c r="AF55" s="64"/>
      <c r="AG55" s="61">
        <f t="shared" si="49"/>
        <v>46</v>
      </c>
      <c r="AH55" s="65"/>
      <c r="AI55" s="66">
        <f t="shared" si="35"/>
        <v>0</v>
      </c>
      <c r="AJ55" s="82"/>
      <c r="AK55" s="68">
        <f t="shared" si="36"/>
        <v>46</v>
      </c>
      <c r="AL55" s="82"/>
      <c r="AM55" s="68">
        <f t="shared" si="37"/>
        <v>46</v>
      </c>
      <c r="AN55" s="82"/>
      <c r="AO55" s="68">
        <f t="shared" si="38"/>
        <v>46</v>
      </c>
      <c r="AP55" s="69">
        <f t="shared" si="39"/>
        <v>0</v>
      </c>
      <c r="AQ55" s="70">
        <f t="shared" si="40"/>
        <v>0</v>
      </c>
      <c r="AR55" s="71"/>
      <c r="AS55" s="55">
        <f t="shared" si="41"/>
        <v>0</v>
      </c>
      <c r="AT55" s="72">
        <f t="shared" si="42"/>
        <v>506</v>
      </c>
      <c r="AU55" s="57">
        <f t="shared" si="43"/>
        <v>506</v>
      </c>
      <c r="AV55" s="73"/>
      <c r="AW55" s="74">
        <f t="shared" si="44"/>
        <v>506</v>
      </c>
      <c r="AX55" s="75" t="e">
        <f>MAX($O55,$Q55,$Y55,$AA55,#REF!,#REF!,$AE55,$AG55,#REF!,#REF!,#REF!,#REF!,#REF!,$AK55,$AM55,$AO55,#REF!,#REF!)</f>
        <v>#REF!</v>
      </c>
      <c r="AY55" s="76" t="e">
        <f>LARGE(($O55,$Q55,$Y55,$AA55,#REF!,$AE55,$AG55,#REF!,#REF!,#REF!,#REF!,#REF!,#REF!,$AK55,$AM55,$AO55,#REF!,#REF!),2)</f>
        <v>#REF!</v>
      </c>
      <c r="AZ55" s="76" t="e">
        <f>LARGE(($O55,$Q55,$Y55,$AA55,#REF!,$AE55,$AG55,#REF!,#REF!,#REF!,#REF!,#REF!,#REF!,$AK55,$AM55,$AO55,#REF!,#REF!),3)</f>
        <v>#REF!</v>
      </c>
    </row>
    <row r="56" spans="1:54" hidden="1" x14ac:dyDescent="0.15">
      <c r="A56" s="56">
        <f t="shared" si="50"/>
        <v>50</v>
      </c>
      <c r="B56" t="s">
        <v>247</v>
      </c>
      <c r="C56" t="s">
        <v>92</v>
      </c>
      <c r="D56" t="s">
        <v>248</v>
      </c>
      <c r="E56" t="s">
        <v>249</v>
      </c>
      <c r="F56" s="1" t="s">
        <v>250</v>
      </c>
      <c r="G56" s="1" t="s">
        <v>115</v>
      </c>
      <c r="J56" s="57">
        <f t="shared" si="31"/>
        <v>506</v>
      </c>
      <c r="K56" s="57"/>
      <c r="L56" s="58"/>
      <c r="M56" s="59">
        <f t="shared" si="32"/>
        <v>0</v>
      </c>
      <c r="N56" s="62"/>
      <c r="O56" s="61">
        <f t="shared" si="47"/>
        <v>46</v>
      </c>
      <c r="P56" s="60"/>
      <c r="Q56" s="61">
        <f t="shared" si="45"/>
        <v>46</v>
      </c>
      <c r="R56" s="62"/>
      <c r="S56" s="61">
        <f t="shared" si="46"/>
        <v>46</v>
      </c>
      <c r="T56" s="60"/>
      <c r="U56" s="61">
        <f t="shared" si="28"/>
        <v>46</v>
      </c>
      <c r="V56" s="98"/>
      <c r="W56" s="59">
        <f t="shared" si="33"/>
        <v>0</v>
      </c>
      <c r="X56" s="60"/>
      <c r="Y56" s="61">
        <f t="shared" si="51"/>
        <v>46</v>
      </c>
      <c r="Z56" s="60"/>
      <c r="AA56" s="61">
        <f t="shared" si="52"/>
        <v>46</v>
      </c>
      <c r="AB56" s="58"/>
      <c r="AC56" s="59">
        <f t="shared" si="34"/>
        <v>0</v>
      </c>
      <c r="AD56" s="77"/>
      <c r="AE56" s="61">
        <f t="shared" si="48"/>
        <v>46</v>
      </c>
      <c r="AG56" s="61">
        <f t="shared" si="49"/>
        <v>46</v>
      </c>
      <c r="AH56" s="86"/>
      <c r="AI56" s="66">
        <f t="shared" si="35"/>
        <v>0</v>
      </c>
      <c r="AJ56" s="82"/>
      <c r="AK56" s="68">
        <f t="shared" si="36"/>
        <v>46</v>
      </c>
      <c r="AL56" s="82"/>
      <c r="AM56" s="68">
        <f t="shared" si="37"/>
        <v>46</v>
      </c>
      <c r="AN56" s="82"/>
      <c r="AO56" s="68">
        <f t="shared" si="38"/>
        <v>46</v>
      </c>
      <c r="AP56" s="69">
        <f t="shared" si="39"/>
        <v>0</v>
      </c>
      <c r="AQ56" s="70">
        <f t="shared" si="40"/>
        <v>0</v>
      </c>
      <c r="AR56" s="71"/>
      <c r="AS56" s="55">
        <f t="shared" si="41"/>
        <v>0</v>
      </c>
      <c r="AT56" s="72">
        <f t="shared" si="42"/>
        <v>506</v>
      </c>
      <c r="AU56" s="57">
        <f t="shared" si="43"/>
        <v>506</v>
      </c>
      <c r="AV56" s="73"/>
      <c r="AW56" s="74">
        <f t="shared" si="44"/>
        <v>506</v>
      </c>
      <c r="AX56" s="75" t="e">
        <f>MAX($O56,$Q56,$Y56,$AA56,#REF!,#REF!,$AE56,$AG56,#REF!,#REF!,#REF!,#REF!,#REF!,$AK56,$AM56,$AO56,#REF!,#REF!)</f>
        <v>#REF!</v>
      </c>
      <c r="AY56" s="76" t="e">
        <f>LARGE(($O56,$Q56,$Y56,$AA56,#REF!,$AE56,$AG56,#REF!,#REF!,#REF!,#REF!,#REF!,#REF!,$AK56,$AM56,$AO56,#REF!,#REF!),2)</f>
        <v>#REF!</v>
      </c>
      <c r="AZ56" s="76" t="e">
        <f>LARGE(($O56,$Q56,$Y56,$AA56,#REF!,$AE56,$AG56,#REF!,#REF!,#REF!,#REF!,#REF!,#REF!,$AK56,$AM56,$AO56,#REF!,#REF!),3)</f>
        <v>#REF!</v>
      </c>
    </row>
    <row r="57" spans="1:54" hidden="1" x14ac:dyDescent="0.15">
      <c r="A57" s="56">
        <f t="shared" si="50"/>
        <v>51</v>
      </c>
      <c r="B57" t="s">
        <v>251</v>
      </c>
      <c r="C57" t="s">
        <v>252</v>
      </c>
      <c r="D57" t="s">
        <v>253</v>
      </c>
      <c r="E57" t="s">
        <v>254</v>
      </c>
      <c r="F57" s="1" t="s">
        <v>255</v>
      </c>
      <c r="G57" s="1" t="s">
        <v>52</v>
      </c>
      <c r="H57" s="1" t="s">
        <v>79</v>
      </c>
      <c r="J57" s="57">
        <f t="shared" si="31"/>
        <v>506</v>
      </c>
      <c r="K57" s="57"/>
      <c r="L57" s="58"/>
      <c r="M57" s="59">
        <f t="shared" si="32"/>
        <v>0</v>
      </c>
      <c r="N57" s="60"/>
      <c r="O57" s="61">
        <f t="shared" si="47"/>
        <v>46</v>
      </c>
      <c r="P57" s="60"/>
      <c r="Q57" s="61">
        <f t="shared" si="45"/>
        <v>46</v>
      </c>
      <c r="R57" s="60"/>
      <c r="S57" s="61">
        <f t="shared" si="46"/>
        <v>46</v>
      </c>
      <c r="T57" s="60"/>
      <c r="U57" s="61">
        <f t="shared" si="28"/>
        <v>46</v>
      </c>
      <c r="V57" s="58"/>
      <c r="W57" s="59">
        <f t="shared" si="33"/>
        <v>0</v>
      </c>
      <c r="X57" s="99"/>
      <c r="Y57" s="61">
        <f t="shared" si="51"/>
        <v>46</v>
      </c>
      <c r="Z57" s="99"/>
      <c r="AA57" s="61">
        <f t="shared" si="52"/>
        <v>46</v>
      </c>
      <c r="AB57" s="58"/>
      <c r="AC57" s="59">
        <f t="shared" si="34"/>
        <v>0</v>
      </c>
      <c r="AD57" s="84"/>
      <c r="AE57" s="90">
        <f t="shared" si="48"/>
        <v>46</v>
      </c>
      <c r="AF57" s="82"/>
      <c r="AG57" s="61">
        <f t="shared" si="49"/>
        <v>46</v>
      </c>
      <c r="AH57" s="86"/>
      <c r="AI57" s="66">
        <f t="shared" si="35"/>
        <v>0</v>
      </c>
      <c r="AJ57" s="82"/>
      <c r="AK57" s="68">
        <f t="shared" si="36"/>
        <v>46</v>
      </c>
      <c r="AL57" s="82"/>
      <c r="AM57" s="68">
        <f t="shared" si="37"/>
        <v>46</v>
      </c>
      <c r="AN57" s="82"/>
      <c r="AO57" s="68">
        <f t="shared" si="38"/>
        <v>46</v>
      </c>
      <c r="AP57" s="69">
        <f t="shared" si="39"/>
        <v>0</v>
      </c>
      <c r="AQ57" s="70">
        <f t="shared" si="40"/>
        <v>0</v>
      </c>
      <c r="AR57" s="71"/>
      <c r="AS57" s="55">
        <f t="shared" si="41"/>
        <v>0</v>
      </c>
      <c r="AT57" s="72">
        <f t="shared" si="42"/>
        <v>506</v>
      </c>
      <c r="AU57" s="57">
        <f t="shared" si="43"/>
        <v>506</v>
      </c>
      <c r="AV57" s="73"/>
      <c r="AW57" s="74">
        <f t="shared" si="44"/>
        <v>506</v>
      </c>
      <c r="AX57" s="75" t="e">
        <f>MAX($O57,$Q57,$Y57,$AA57,#REF!,#REF!,$AE57,$AG57,#REF!,#REF!,#REF!,#REF!,#REF!,$AK57,$AM57,$AO57,#REF!,#REF!)</f>
        <v>#REF!</v>
      </c>
      <c r="AY57" s="76" t="e">
        <f>LARGE(($O57,$Q57,$Y57,$AA57,#REF!,$AE57,$AG57,#REF!,#REF!,#REF!,#REF!,#REF!,#REF!,$AK57,$AM57,$AO57,#REF!,#REF!),2)</f>
        <v>#REF!</v>
      </c>
      <c r="AZ57" s="76" t="e">
        <f>LARGE(($O57,$Q57,$Y57,$AA57,#REF!,$AE57,$AG57,#REF!,#REF!,#REF!,#REF!,#REF!,#REF!,$AK57,$AM57,$AO57,#REF!,#REF!),3)</f>
        <v>#REF!</v>
      </c>
    </row>
    <row r="58" spans="1:54" hidden="1" x14ac:dyDescent="0.15">
      <c r="A58" s="56">
        <f t="shared" si="50"/>
        <v>52</v>
      </c>
      <c r="B58" t="s">
        <v>256</v>
      </c>
      <c r="C58" t="s">
        <v>257</v>
      </c>
      <c r="D58" t="s">
        <v>258</v>
      </c>
      <c r="E58" t="s">
        <v>259</v>
      </c>
      <c r="F58" s="1" t="s">
        <v>260</v>
      </c>
      <c r="G58" s="1" t="s">
        <v>52</v>
      </c>
      <c r="J58" s="57">
        <f t="shared" si="31"/>
        <v>506</v>
      </c>
      <c r="K58" s="57"/>
      <c r="L58" s="58"/>
      <c r="M58" s="59">
        <f t="shared" si="32"/>
        <v>0</v>
      </c>
      <c r="O58" s="61">
        <f t="shared" si="47"/>
        <v>46</v>
      </c>
      <c r="P58" s="60"/>
      <c r="Q58" s="61">
        <f t="shared" si="45"/>
        <v>46</v>
      </c>
      <c r="S58" s="61">
        <f t="shared" si="46"/>
        <v>46</v>
      </c>
      <c r="T58" s="60"/>
      <c r="U58" s="61">
        <f t="shared" si="28"/>
        <v>46</v>
      </c>
      <c r="V58" s="98"/>
      <c r="W58" s="59">
        <f t="shared" si="33"/>
        <v>0</v>
      </c>
      <c r="X58" s="60"/>
      <c r="Y58" s="61">
        <f t="shared" si="51"/>
        <v>46</v>
      </c>
      <c r="Z58" s="60"/>
      <c r="AA58" s="61">
        <f t="shared" si="52"/>
        <v>46</v>
      </c>
      <c r="AB58" s="58"/>
      <c r="AC58" s="59">
        <f t="shared" si="34"/>
        <v>0</v>
      </c>
      <c r="AD58" s="77"/>
      <c r="AE58" s="90">
        <f t="shared" si="48"/>
        <v>46</v>
      </c>
      <c r="AG58" s="61">
        <f t="shared" si="49"/>
        <v>46</v>
      </c>
      <c r="AH58" s="86"/>
      <c r="AI58" s="66">
        <f t="shared" si="35"/>
        <v>0</v>
      </c>
      <c r="AJ58" s="82"/>
      <c r="AK58" s="68">
        <f t="shared" si="36"/>
        <v>46</v>
      </c>
      <c r="AL58" s="82"/>
      <c r="AM58" s="68">
        <f t="shared" si="37"/>
        <v>46</v>
      </c>
      <c r="AN58" s="82"/>
      <c r="AO58" s="68">
        <f t="shared" si="38"/>
        <v>46</v>
      </c>
      <c r="AP58" s="69">
        <f t="shared" si="39"/>
        <v>0</v>
      </c>
      <c r="AQ58" s="70">
        <f t="shared" si="40"/>
        <v>0</v>
      </c>
      <c r="AR58" s="71"/>
      <c r="AS58" s="55">
        <f t="shared" si="41"/>
        <v>0</v>
      </c>
      <c r="AT58" s="72">
        <f t="shared" si="42"/>
        <v>506</v>
      </c>
      <c r="AU58" s="57">
        <f t="shared" si="43"/>
        <v>506</v>
      </c>
      <c r="AV58" s="101"/>
      <c r="AW58" s="87">
        <f t="shared" si="44"/>
        <v>506</v>
      </c>
      <c r="AX58" s="75" t="e">
        <f>MAX($O58,$Q58,$Y58,$AA58,#REF!,#REF!,$AE58,$AG58,#REF!,#REF!,#REF!,#REF!,#REF!,$AK58,$AM58,$AO58,#REF!,#REF!)</f>
        <v>#REF!</v>
      </c>
      <c r="AY58" s="76" t="e">
        <f>LARGE(($O58,$Q58,$Y58,$AA58,#REF!,$AE58,$AG58,#REF!,#REF!,#REF!,#REF!,#REF!,#REF!,$AK58,$AM58,$AO58,#REF!,#REF!),2)</f>
        <v>#REF!</v>
      </c>
      <c r="AZ58" s="76" t="e">
        <f>LARGE(($O58,$Q58,$Y58,$AA58,#REF!,$AE58,$AG58,#REF!,#REF!,#REF!,#REF!,#REF!,#REF!,$AK58,$AM58,$AO58,#REF!,#REF!),3)</f>
        <v>#REF!</v>
      </c>
    </row>
    <row r="59" spans="1:54" hidden="1" x14ac:dyDescent="0.15">
      <c r="A59" s="56">
        <f t="shared" si="50"/>
        <v>53</v>
      </c>
      <c r="B59" t="s">
        <v>261</v>
      </c>
      <c r="C59" t="s">
        <v>262</v>
      </c>
      <c r="D59" t="s">
        <v>213</v>
      </c>
      <c r="E59" t="s">
        <v>263</v>
      </c>
      <c r="F59" s="1" t="s">
        <v>128</v>
      </c>
      <c r="G59" s="1" t="s">
        <v>30</v>
      </c>
      <c r="J59" s="57">
        <f t="shared" si="31"/>
        <v>506</v>
      </c>
      <c r="K59" s="57"/>
      <c r="L59" s="58"/>
      <c r="M59" s="59">
        <f t="shared" si="32"/>
        <v>0</v>
      </c>
      <c r="N59" s="60"/>
      <c r="O59" s="61">
        <f t="shared" si="47"/>
        <v>46</v>
      </c>
      <c r="P59" s="60"/>
      <c r="Q59" s="61">
        <f t="shared" si="45"/>
        <v>46</v>
      </c>
      <c r="R59" s="60"/>
      <c r="S59" s="61">
        <f t="shared" si="46"/>
        <v>46</v>
      </c>
      <c r="T59" s="60"/>
      <c r="U59" s="61">
        <f t="shared" si="28"/>
        <v>46</v>
      </c>
      <c r="V59" s="58"/>
      <c r="W59" s="59">
        <f t="shared" si="33"/>
        <v>0</v>
      </c>
      <c r="X59" s="60"/>
      <c r="Y59" s="61">
        <f t="shared" si="51"/>
        <v>46</v>
      </c>
      <c r="Z59" s="60"/>
      <c r="AA59" s="61">
        <f t="shared" si="52"/>
        <v>46</v>
      </c>
      <c r="AB59" s="91"/>
      <c r="AC59" s="59">
        <f t="shared" si="34"/>
        <v>0</v>
      </c>
      <c r="AD59" s="63"/>
      <c r="AE59" s="61">
        <f t="shared" si="48"/>
        <v>46</v>
      </c>
      <c r="AG59" s="61">
        <f t="shared" si="49"/>
        <v>46</v>
      </c>
      <c r="AH59" s="86"/>
      <c r="AI59" s="66">
        <f t="shared" si="35"/>
        <v>0</v>
      </c>
      <c r="AJ59" s="82"/>
      <c r="AK59" s="68">
        <f t="shared" si="36"/>
        <v>46</v>
      </c>
      <c r="AL59" s="82"/>
      <c r="AM59" s="68">
        <f t="shared" si="37"/>
        <v>46</v>
      </c>
      <c r="AN59" s="82"/>
      <c r="AO59" s="68">
        <f t="shared" si="38"/>
        <v>46</v>
      </c>
      <c r="AP59" s="69">
        <f t="shared" si="39"/>
        <v>0</v>
      </c>
      <c r="AQ59" s="70">
        <f t="shared" si="40"/>
        <v>0</v>
      </c>
      <c r="AR59" s="71"/>
      <c r="AS59" s="55">
        <f t="shared" si="41"/>
        <v>0</v>
      </c>
      <c r="AT59" s="72">
        <f t="shared" si="42"/>
        <v>506</v>
      </c>
      <c r="AU59" s="57">
        <f t="shared" si="43"/>
        <v>506</v>
      </c>
      <c r="AV59" s="101"/>
      <c r="AW59" s="87">
        <f t="shared" si="44"/>
        <v>506</v>
      </c>
      <c r="AX59" s="75" t="e">
        <f>MAX($O59,$Q59,$Y59,$AA59,#REF!,#REF!,$AE59,$AG59,#REF!,#REF!,#REF!,#REF!,#REF!,$AK59,$AM59,$AO59,#REF!,#REF!)</f>
        <v>#REF!</v>
      </c>
      <c r="AY59" s="76" t="e">
        <f>LARGE(($O59,$Q59,$Y59,$AA59,#REF!,$AE59,$AG59,#REF!,#REF!,#REF!,#REF!,#REF!,#REF!,$AK59,$AM59,$AO59,#REF!,#REF!),2)</f>
        <v>#REF!</v>
      </c>
      <c r="AZ59" s="76" t="e">
        <f>LARGE(($O59,$Q59,$Y59,$AA59,#REF!,$AE59,$AG59,#REF!,#REF!,#REF!,#REF!,#REF!,#REF!,$AK59,$AM59,$AO59,#REF!,#REF!),3)</f>
        <v>#REF!</v>
      </c>
    </row>
    <row r="60" spans="1:54" hidden="1" x14ac:dyDescent="0.15">
      <c r="A60" s="56">
        <f t="shared" si="50"/>
        <v>54</v>
      </c>
      <c r="B60" t="s">
        <v>264</v>
      </c>
      <c r="C60" t="s">
        <v>101</v>
      </c>
      <c r="D60" t="s">
        <v>39</v>
      </c>
      <c r="E60" t="s">
        <v>265</v>
      </c>
      <c r="F60" s="1" t="s">
        <v>266</v>
      </c>
      <c r="G60" s="1" t="s">
        <v>52</v>
      </c>
      <c r="H60" s="1" t="s">
        <v>79</v>
      </c>
      <c r="J60" s="57">
        <f t="shared" si="31"/>
        <v>506</v>
      </c>
      <c r="K60" s="57"/>
      <c r="L60" s="58"/>
      <c r="M60" s="59">
        <f t="shared" si="32"/>
        <v>0</v>
      </c>
      <c r="O60" s="61">
        <f t="shared" si="47"/>
        <v>46</v>
      </c>
      <c r="P60" s="60"/>
      <c r="Q60" s="61">
        <f t="shared" si="45"/>
        <v>46</v>
      </c>
      <c r="S60" s="61">
        <f t="shared" si="46"/>
        <v>46</v>
      </c>
      <c r="T60" s="60"/>
      <c r="U60" s="61">
        <f t="shared" si="28"/>
        <v>46</v>
      </c>
      <c r="V60" s="98"/>
      <c r="W60" s="59">
        <f t="shared" si="33"/>
        <v>0</v>
      </c>
      <c r="X60" s="60"/>
      <c r="Y60" s="61">
        <f t="shared" si="51"/>
        <v>46</v>
      </c>
      <c r="Z60" s="60"/>
      <c r="AA60" s="61">
        <f t="shared" si="52"/>
        <v>46</v>
      </c>
      <c r="AB60" s="58"/>
      <c r="AC60" s="59">
        <f t="shared" si="34"/>
        <v>0</v>
      </c>
      <c r="AD60" s="77"/>
      <c r="AE60" s="90">
        <f t="shared" si="48"/>
        <v>46</v>
      </c>
      <c r="AG60" s="61">
        <f t="shared" si="49"/>
        <v>46</v>
      </c>
      <c r="AH60" s="86"/>
      <c r="AI60" s="66">
        <f t="shared" si="35"/>
        <v>0</v>
      </c>
      <c r="AJ60" s="82"/>
      <c r="AK60" s="68">
        <f t="shared" si="36"/>
        <v>46</v>
      </c>
      <c r="AL60" s="82"/>
      <c r="AM60" s="68">
        <f t="shared" si="37"/>
        <v>46</v>
      </c>
      <c r="AN60" s="82"/>
      <c r="AO60" s="68">
        <f t="shared" si="38"/>
        <v>46</v>
      </c>
      <c r="AP60" s="69">
        <f t="shared" si="39"/>
        <v>0</v>
      </c>
      <c r="AQ60" s="70">
        <f t="shared" si="40"/>
        <v>0</v>
      </c>
      <c r="AR60" s="71"/>
      <c r="AS60" s="55">
        <f t="shared" si="41"/>
        <v>0</v>
      </c>
      <c r="AT60" s="72">
        <f t="shared" si="42"/>
        <v>506</v>
      </c>
      <c r="AU60" s="57">
        <f t="shared" si="43"/>
        <v>506</v>
      </c>
      <c r="AV60" s="101"/>
      <c r="AW60" s="87">
        <f t="shared" si="44"/>
        <v>506</v>
      </c>
      <c r="AX60" s="75" t="e">
        <f>MAX($O60,$Q60,$Y60,$AA60,#REF!,#REF!,$AE60,$AG60,#REF!,#REF!,#REF!,#REF!,#REF!,$AK60,$AM60,$AO60,#REF!,#REF!)</f>
        <v>#REF!</v>
      </c>
      <c r="AY60" s="76" t="e">
        <f>LARGE(($O60,$Q60,$Y60,$AA60,#REF!,$AE60,$AG60,#REF!,#REF!,#REF!,#REF!,#REF!,#REF!,$AK60,$AM60,$AO60,#REF!,#REF!),2)</f>
        <v>#REF!</v>
      </c>
      <c r="AZ60" s="76" t="e">
        <f>LARGE(($O60,$Q60,$Y60,$AA60,#REF!,$AE60,$AG60,#REF!,#REF!,#REF!,#REF!,#REF!,#REF!,$AK60,$AM60,$AO60,#REF!,#REF!),3)</f>
        <v>#REF!</v>
      </c>
    </row>
    <row r="61" spans="1:54" hidden="1" x14ac:dyDescent="0.15">
      <c r="A61" s="56">
        <f t="shared" si="50"/>
        <v>55</v>
      </c>
      <c r="B61" t="s">
        <v>267</v>
      </c>
      <c r="C61" t="s">
        <v>268</v>
      </c>
      <c r="D61" t="s">
        <v>269</v>
      </c>
      <c r="E61" t="s">
        <v>270</v>
      </c>
      <c r="F61" s="1" t="s">
        <v>78</v>
      </c>
      <c r="G61" s="1" t="s">
        <v>30</v>
      </c>
      <c r="J61" s="57">
        <f t="shared" si="31"/>
        <v>506</v>
      </c>
      <c r="K61" s="57"/>
      <c r="L61" s="58"/>
      <c r="M61" s="59">
        <f t="shared" si="32"/>
        <v>0</v>
      </c>
      <c r="N61" s="60"/>
      <c r="O61" s="61">
        <f t="shared" si="47"/>
        <v>46</v>
      </c>
      <c r="P61" s="60"/>
      <c r="Q61" s="61">
        <f t="shared" si="45"/>
        <v>46</v>
      </c>
      <c r="R61" s="60"/>
      <c r="S61" s="61">
        <f t="shared" si="46"/>
        <v>46</v>
      </c>
      <c r="T61" s="60"/>
      <c r="U61" s="61">
        <f t="shared" si="28"/>
        <v>46</v>
      </c>
      <c r="V61" s="58"/>
      <c r="W61" s="59">
        <f t="shared" si="33"/>
        <v>0</v>
      </c>
      <c r="X61" s="60"/>
      <c r="Y61" s="61">
        <f t="shared" si="51"/>
        <v>46</v>
      </c>
      <c r="Z61" s="60"/>
      <c r="AA61" s="61">
        <f t="shared" si="52"/>
        <v>46</v>
      </c>
      <c r="AB61" s="58"/>
      <c r="AC61" s="59">
        <f t="shared" si="34"/>
        <v>0</v>
      </c>
      <c r="AD61" s="77"/>
      <c r="AE61" s="90">
        <f t="shared" si="48"/>
        <v>46</v>
      </c>
      <c r="AG61" s="61">
        <f t="shared" si="49"/>
        <v>46</v>
      </c>
      <c r="AH61" s="65"/>
      <c r="AI61" s="66">
        <f t="shared" si="35"/>
        <v>0</v>
      </c>
      <c r="AJ61" s="82"/>
      <c r="AK61" s="68">
        <f t="shared" si="36"/>
        <v>46</v>
      </c>
      <c r="AL61" s="82"/>
      <c r="AM61" s="68">
        <f t="shared" si="37"/>
        <v>46</v>
      </c>
      <c r="AN61" s="82"/>
      <c r="AO61" s="68">
        <f t="shared" si="38"/>
        <v>46</v>
      </c>
      <c r="AP61" s="69">
        <f t="shared" si="39"/>
        <v>0</v>
      </c>
      <c r="AQ61" s="70">
        <f t="shared" si="40"/>
        <v>0</v>
      </c>
      <c r="AR61" s="71"/>
      <c r="AS61" s="55">
        <f t="shared" si="41"/>
        <v>0</v>
      </c>
      <c r="AT61" s="72">
        <f t="shared" si="42"/>
        <v>506</v>
      </c>
      <c r="AU61" s="57">
        <f t="shared" si="43"/>
        <v>506</v>
      </c>
      <c r="AV61" s="73"/>
      <c r="AW61" s="74">
        <f t="shared" si="44"/>
        <v>506</v>
      </c>
      <c r="AX61" s="75" t="e">
        <f>MAX($O61,$Q61,$Y61,$AA61,#REF!,#REF!,$AE61,$AG61,#REF!,#REF!,#REF!,#REF!,#REF!,$AK61,$AM61,$AO61,#REF!,#REF!)</f>
        <v>#REF!</v>
      </c>
      <c r="AY61" s="76" t="e">
        <f>LARGE(($O61,$Q61,$Y61,$AA61,#REF!,$AE61,$AG61,#REF!,#REF!,#REF!,#REF!,#REF!,#REF!,$AK61,$AM61,$AO61,#REF!,#REF!),2)</f>
        <v>#REF!</v>
      </c>
      <c r="AZ61" s="76" t="e">
        <f>LARGE(($O61,$Q61,$Y61,$AA61,#REF!,$AE61,$AG61,#REF!,#REF!,#REF!,#REF!,#REF!,#REF!,$AK61,$AM61,$AO61,#REF!,#REF!),3)</f>
        <v>#REF!</v>
      </c>
    </row>
    <row r="62" spans="1:54" hidden="1" x14ac:dyDescent="0.15">
      <c r="A62" s="56">
        <f t="shared" si="50"/>
        <v>56</v>
      </c>
      <c r="B62" t="s">
        <v>271</v>
      </c>
      <c r="C62" t="s">
        <v>193</v>
      </c>
      <c r="D62" t="s">
        <v>175</v>
      </c>
      <c r="E62" t="s">
        <v>272</v>
      </c>
      <c r="F62" s="1" t="s">
        <v>273</v>
      </c>
      <c r="G62" s="1" t="s">
        <v>30</v>
      </c>
      <c r="H62" s="1" t="s">
        <v>79</v>
      </c>
      <c r="J62" s="57">
        <f t="shared" si="31"/>
        <v>506</v>
      </c>
      <c r="K62" s="57"/>
      <c r="L62" s="58"/>
      <c r="M62" s="59">
        <f t="shared" si="32"/>
        <v>0</v>
      </c>
      <c r="O62" s="61">
        <f t="shared" si="47"/>
        <v>46</v>
      </c>
      <c r="P62" s="60"/>
      <c r="Q62" s="61">
        <f t="shared" si="45"/>
        <v>46</v>
      </c>
      <c r="S62" s="61">
        <f t="shared" si="46"/>
        <v>46</v>
      </c>
      <c r="T62" s="60"/>
      <c r="U62" s="61">
        <f t="shared" si="28"/>
        <v>46</v>
      </c>
      <c r="V62" s="58"/>
      <c r="W62" s="59">
        <f t="shared" si="33"/>
        <v>0</v>
      </c>
      <c r="X62" s="60"/>
      <c r="Y62" s="61">
        <f t="shared" si="51"/>
        <v>46</v>
      </c>
      <c r="Z62" s="60"/>
      <c r="AA62" s="61">
        <f t="shared" si="52"/>
        <v>46</v>
      </c>
      <c r="AB62" s="58"/>
      <c r="AC62" s="59">
        <f t="shared" si="34"/>
        <v>0</v>
      </c>
      <c r="AD62" s="63"/>
      <c r="AE62" s="90">
        <f t="shared" si="48"/>
        <v>46</v>
      </c>
      <c r="AF62" s="64"/>
      <c r="AG62" s="61">
        <f t="shared" si="49"/>
        <v>46</v>
      </c>
      <c r="AH62" s="65"/>
      <c r="AI62" s="66">
        <f t="shared" si="35"/>
        <v>0</v>
      </c>
      <c r="AJ62" s="82"/>
      <c r="AK62" s="68">
        <f t="shared" si="36"/>
        <v>46</v>
      </c>
      <c r="AL62" s="82"/>
      <c r="AM62" s="68">
        <f t="shared" si="37"/>
        <v>46</v>
      </c>
      <c r="AN62" s="82"/>
      <c r="AO62" s="68">
        <f t="shared" si="38"/>
        <v>46</v>
      </c>
      <c r="AP62" s="69">
        <f t="shared" si="39"/>
        <v>0</v>
      </c>
      <c r="AQ62" s="70">
        <f t="shared" si="40"/>
        <v>0</v>
      </c>
      <c r="AR62" s="71"/>
      <c r="AS62" s="55">
        <f t="shared" si="41"/>
        <v>0</v>
      </c>
      <c r="AT62" s="72">
        <f t="shared" si="42"/>
        <v>506</v>
      </c>
      <c r="AU62" s="57">
        <f t="shared" si="43"/>
        <v>506</v>
      </c>
      <c r="AV62" s="73"/>
      <c r="AW62" s="74">
        <f t="shared" si="44"/>
        <v>506</v>
      </c>
      <c r="AX62" s="75" t="e">
        <f>MAX($O62,$Q62,$Y62,$AA62,#REF!,#REF!,$AE62,$AG62,#REF!,#REF!,#REF!,#REF!,#REF!,$AK62,$AM62,$AO62,#REF!,#REF!)</f>
        <v>#REF!</v>
      </c>
      <c r="AY62" s="76" t="e">
        <f>LARGE(($O62,$Q62,$Y62,$AA62,#REF!,$AE62,$AG62,#REF!,#REF!,#REF!,#REF!,#REF!,#REF!,$AK62,$AM62,$AO62,#REF!,#REF!),2)</f>
        <v>#REF!</v>
      </c>
      <c r="AZ62" s="76" t="e">
        <f>LARGE(($O62,$Q62,$Y62,$AA62,#REF!,$AE62,$AG62,#REF!,#REF!,#REF!,#REF!,#REF!,#REF!,$AK62,$AM62,$AO62,#REF!,#REF!),3)</f>
        <v>#REF!</v>
      </c>
    </row>
    <row r="63" spans="1:54" hidden="1" x14ac:dyDescent="0.15">
      <c r="A63" s="56">
        <f t="shared" si="50"/>
        <v>57</v>
      </c>
      <c r="B63" t="s">
        <v>274</v>
      </c>
      <c r="C63" t="s">
        <v>130</v>
      </c>
      <c r="D63" t="s">
        <v>275</v>
      </c>
      <c r="E63" t="s">
        <v>28</v>
      </c>
      <c r="F63" s="1" t="s">
        <v>276</v>
      </c>
      <c r="G63" s="1" t="s">
        <v>30</v>
      </c>
      <c r="J63" s="57">
        <f t="shared" si="31"/>
        <v>506</v>
      </c>
      <c r="K63" s="57"/>
      <c r="L63" s="58"/>
      <c r="M63" s="59">
        <f t="shared" si="32"/>
        <v>0</v>
      </c>
      <c r="N63" s="99"/>
      <c r="O63" s="61">
        <f t="shared" si="47"/>
        <v>46</v>
      </c>
      <c r="P63" s="60"/>
      <c r="Q63" s="61">
        <f t="shared" si="45"/>
        <v>46</v>
      </c>
      <c r="R63" s="99"/>
      <c r="S63" s="61">
        <f t="shared" si="46"/>
        <v>46</v>
      </c>
      <c r="T63" s="60"/>
      <c r="U63" s="61">
        <f t="shared" si="28"/>
        <v>46</v>
      </c>
      <c r="V63" s="58"/>
      <c r="W63" s="59">
        <f t="shared" si="33"/>
        <v>0</v>
      </c>
      <c r="X63" s="60"/>
      <c r="Y63" s="61">
        <f t="shared" si="51"/>
        <v>46</v>
      </c>
      <c r="Z63" s="60"/>
      <c r="AA63" s="61">
        <f t="shared" si="52"/>
        <v>46</v>
      </c>
      <c r="AB63" s="58"/>
      <c r="AC63" s="59">
        <f t="shared" si="34"/>
        <v>0</v>
      </c>
      <c r="AE63" s="90">
        <f t="shared" si="48"/>
        <v>46</v>
      </c>
      <c r="AG63" s="61">
        <f t="shared" si="49"/>
        <v>46</v>
      </c>
      <c r="AH63" s="65"/>
      <c r="AI63" s="66">
        <f t="shared" si="35"/>
        <v>0</v>
      </c>
      <c r="AJ63" s="82"/>
      <c r="AK63" s="68">
        <f t="shared" si="36"/>
        <v>46</v>
      </c>
      <c r="AL63" s="82"/>
      <c r="AM63" s="68">
        <f t="shared" si="37"/>
        <v>46</v>
      </c>
      <c r="AN63" s="82"/>
      <c r="AO63" s="68">
        <f t="shared" si="38"/>
        <v>46</v>
      </c>
      <c r="AP63" s="69">
        <f t="shared" si="39"/>
        <v>0</v>
      </c>
      <c r="AQ63" s="70">
        <f t="shared" si="40"/>
        <v>0</v>
      </c>
      <c r="AR63" s="71"/>
      <c r="AS63" s="55">
        <f t="shared" si="41"/>
        <v>0</v>
      </c>
      <c r="AT63" s="72">
        <f t="shared" si="42"/>
        <v>506</v>
      </c>
      <c r="AU63" s="57">
        <f t="shared" si="43"/>
        <v>506</v>
      </c>
      <c r="AV63" s="101"/>
      <c r="AW63" s="87">
        <f t="shared" si="44"/>
        <v>506</v>
      </c>
      <c r="AX63" s="75" t="e">
        <f>MAX($O63,$Q63,$Y63,$AA63,#REF!,#REF!,$AE63,$AG63,#REF!,#REF!,#REF!,#REF!,#REF!,$AK63,$AM63,$AO63,#REF!,#REF!)</f>
        <v>#REF!</v>
      </c>
      <c r="AY63" s="76" t="e">
        <f>LARGE(($O63,$Q63,$Y63,$AA63,#REF!,$AE63,$AG63,#REF!,#REF!,#REF!,#REF!,#REF!,#REF!,$AK63,$AM63,$AO63,#REF!,#REF!),2)</f>
        <v>#REF!</v>
      </c>
      <c r="AZ63" s="76" t="e">
        <f>LARGE(($O63,$Q63,$Y63,$AA63,#REF!,$AE63,$AG63,#REF!,#REF!,#REF!,#REF!,#REF!,#REF!,$AK63,$AM63,$AO63,#REF!,#REF!),3)</f>
        <v>#REF!</v>
      </c>
    </row>
    <row r="64" spans="1:54" hidden="1" x14ac:dyDescent="0.15">
      <c r="A64" s="56">
        <f t="shared" si="50"/>
        <v>58</v>
      </c>
      <c r="B64" t="s">
        <v>277</v>
      </c>
      <c r="C64" t="s">
        <v>278</v>
      </c>
      <c r="D64" t="s">
        <v>279</v>
      </c>
      <c r="E64" t="s">
        <v>280</v>
      </c>
      <c r="F64" s="1" t="s">
        <v>281</v>
      </c>
      <c r="G64" s="1" t="s">
        <v>30</v>
      </c>
      <c r="J64" s="57">
        <f t="shared" si="31"/>
        <v>506</v>
      </c>
      <c r="K64" s="57"/>
      <c r="L64" s="58"/>
      <c r="M64" s="59">
        <f t="shared" si="32"/>
        <v>0</v>
      </c>
      <c r="N64" s="60"/>
      <c r="O64" s="61">
        <f t="shared" si="47"/>
        <v>46</v>
      </c>
      <c r="P64" s="60"/>
      <c r="Q64" s="61">
        <f t="shared" si="45"/>
        <v>46</v>
      </c>
      <c r="R64" s="60"/>
      <c r="S64" s="61">
        <f t="shared" si="46"/>
        <v>46</v>
      </c>
      <c r="T64" s="60"/>
      <c r="U64" s="61">
        <f t="shared" si="28"/>
        <v>46</v>
      </c>
      <c r="V64" s="58"/>
      <c r="W64" s="59">
        <f t="shared" si="33"/>
        <v>0</v>
      </c>
      <c r="X64" s="62"/>
      <c r="Y64" s="61">
        <f t="shared" si="51"/>
        <v>46</v>
      </c>
      <c r="Z64" s="62"/>
      <c r="AA64" s="61">
        <f t="shared" si="52"/>
        <v>46</v>
      </c>
      <c r="AB64" s="58"/>
      <c r="AC64" s="59">
        <f t="shared" si="34"/>
        <v>0</v>
      </c>
      <c r="AD64" s="63"/>
      <c r="AE64" s="90">
        <f t="shared" si="48"/>
        <v>46</v>
      </c>
      <c r="AF64" s="64"/>
      <c r="AG64" s="61">
        <f t="shared" si="49"/>
        <v>46</v>
      </c>
      <c r="AH64" s="86"/>
      <c r="AI64" s="66">
        <f t="shared" si="35"/>
        <v>0</v>
      </c>
      <c r="AJ64" s="82"/>
      <c r="AK64" s="68">
        <f t="shared" si="36"/>
        <v>46</v>
      </c>
      <c r="AL64" s="82"/>
      <c r="AM64" s="68">
        <f t="shared" si="37"/>
        <v>46</v>
      </c>
      <c r="AN64" s="82"/>
      <c r="AO64" s="68">
        <f t="shared" si="38"/>
        <v>46</v>
      </c>
      <c r="AP64" s="69">
        <f t="shared" si="39"/>
        <v>0</v>
      </c>
      <c r="AQ64" s="70">
        <f t="shared" si="40"/>
        <v>0</v>
      </c>
      <c r="AR64" s="71"/>
      <c r="AS64" s="55">
        <f t="shared" si="41"/>
        <v>0</v>
      </c>
      <c r="AT64" s="72">
        <f t="shared" si="42"/>
        <v>506</v>
      </c>
      <c r="AU64" s="57">
        <f t="shared" si="43"/>
        <v>506</v>
      </c>
      <c r="AV64" s="73"/>
      <c r="AW64" s="74">
        <f t="shared" si="44"/>
        <v>506</v>
      </c>
      <c r="AX64" s="75" t="e">
        <f>MAX($O64,$Q64,$Y64,$AA64,#REF!,#REF!,$AE64,$AG64,#REF!,#REF!,#REF!,#REF!,#REF!,$AK64,$AM64,$AO64,#REF!,#REF!)</f>
        <v>#REF!</v>
      </c>
      <c r="AY64" s="76" t="e">
        <f>LARGE(($O64,$Q64,$Y64,$AA64,#REF!,$AE64,$AG64,#REF!,#REF!,#REF!,#REF!,#REF!,#REF!,$AK64,$AM64,$AO64,#REF!,#REF!),2)</f>
        <v>#REF!</v>
      </c>
      <c r="AZ64" s="76" t="e">
        <f>LARGE(($O64,$Q64,$Y64,$AA64,#REF!,$AE64,$AG64,#REF!,#REF!,#REF!,#REF!,#REF!,#REF!,$AK64,$AM64,$AO64,#REF!,#REF!),3)</f>
        <v>#REF!</v>
      </c>
    </row>
    <row r="65" spans="1:52" hidden="1" x14ac:dyDescent="0.15">
      <c r="A65" s="56">
        <f t="shared" si="50"/>
        <v>59</v>
      </c>
      <c r="B65" t="s">
        <v>282</v>
      </c>
      <c r="C65" t="s">
        <v>283</v>
      </c>
      <c r="D65" t="s">
        <v>284</v>
      </c>
      <c r="E65" t="s">
        <v>285</v>
      </c>
      <c r="F65" s="1" t="s">
        <v>286</v>
      </c>
      <c r="G65" s="1" t="s">
        <v>52</v>
      </c>
      <c r="J65" s="57">
        <f t="shared" si="31"/>
        <v>506</v>
      </c>
      <c r="K65" s="57"/>
      <c r="L65" s="58"/>
      <c r="M65" s="59">
        <f t="shared" si="32"/>
        <v>0</v>
      </c>
      <c r="N65" s="9"/>
      <c r="O65" s="61">
        <f t="shared" si="47"/>
        <v>46</v>
      </c>
      <c r="P65" s="60"/>
      <c r="Q65" s="61">
        <f t="shared" si="45"/>
        <v>46</v>
      </c>
      <c r="R65" s="9"/>
      <c r="S65" s="61">
        <f t="shared" si="46"/>
        <v>46</v>
      </c>
      <c r="T65" s="60"/>
      <c r="U65" s="61">
        <f t="shared" si="28"/>
        <v>46</v>
      </c>
      <c r="V65" s="94"/>
      <c r="W65" s="59">
        <f t="shared" si="33"/>
        <v>0</v>
      </c>
      <c r="X65" s="60"/>
      <c r="Y65" s="61">
        <f t="shared" si="51"/>
        <v>46</v>
      </c>
      <c r="Z65" s="60"/>
      <c r="AA65" s="61">
        <f t="shared" si="52"/>
        <v>46</v>
      </c>
      <c r="AB65" s="98"/>
      <c r="AC65" s="59">
        <f t="shared" si="34"/>
        <v>0</v>
      </c>
      <c r="AD65" s="63"/>
      <c r="AE65" s="90">
        <f t="shared" si="48"/>
        <v>46</v>
      </c>
      <c r="AG65" s="61">
        <f t="shared" si="49"/>
        <v>46</v>
      </c>
      <c r="AH65" s="86"/>
      <c r="AI65" s="66">
        <f t="shared" si="35"/>
        <v>0</v>
      </c>
      <c r="AJ65" s="82"/>
      <c r="AK65" s="68">
        <f t="shared" si="36"/>
        <v>46</v>
      </c>
      <c r="AL65" s="82"/>
      <c r="AM65" s="68">
        <f t="shared" si="37"/>
        <v>46</v>
      </c>
      <c r="AN65" s="82"/>
      <c r="AO65" s="68">
        <f t="shared" si="38"/>
        <v>46</v>
      </c>
      <c r="AP65" s="69">
        <f t="shared" si="39"/>
        <v>0</v>
      </c>
      <c r="AQ65" s="70">
        <f t="shared" si="40"/>
        <v>0</v>
      </c>
      <c r="AR65" s="71"/>
      <c r="AS65" s="55">
        <f t="shared" si="41"/>
        <v>0</v>
      </c>
      <c r="AT65" s="72">
        <f t="shared" si="42"/>
        <v>506</v>
      </c>
      <c r="AU65" s="57">
        <f t="shared" si="43"/>
        <v>506</v>
      </c>
      <c r="AV65" s="101"/>
      <c r="AW65" s="87">
        <f t="shared" si="44"/>
        <v>506</v>
      </c>
      <c r="AX65" s="75" t="e">
        <f>MAX($O65,$Q65,$Y65,$AA65,#REF!,#REF!,$AE65,$AG65,#REF!,#REF!,#REF!,#REF!,#REF!,$AK65,$AM65,$AO65,#REF!,#REF!)</f>
        <v>#REF!</v>
      </c>
      <c r="AY65" s="76" t="e">
        <f>LARGE(($O65,$Q65,$Y65,$AA65,#REF!,$AE65,$AG65,#REF!,#REF!,#REF!,#REF!,#REF!,#REF!,$AK65,$AM65,$AO65,#REF!,#REF!),2)</f>
        <v>#REF!</v>
      </c>
      <c r="AZ65" s="76" t="e">
        <f>LARGE(($O65,$Q65,$Y65,$AA65,#REF!,$AE65,$AG65,#REF!,#REF!,#REF!,#REF!,#REF!,#REF!,$AK65,$AM65,$AO65,#REF!,#REF!),3)</f>
        <v>#REF!</v>
      </c>
    </row>
    <row r="66" spans="1:52" hidden="1" x14ac:dyDescent="0.15">
      <c r="A66" s="56">
        <f t="shared" si="50"/>
        <v>60</v>
      </c>
      <c r="B66" t="s">
        <v>287</v>
      </c>
      <c r="C66" t="s">
        <v>288</v>
      </c>
      <c r="D66" t="s">
        <v>289</v>
      </c>
      <c r="E66" t="s">
        <v>290</v>
      </c>
      <c r="F66" s="1" t="s">
        <v>291</v>
      </c>
      <c r="G66" s="1" t="s">
        <v>52</v>
      </c>
      <c r="H66" s="1" t="s">
        <v>79</v>
      </c>
      <c r="J66" s="57">
        <f t="shared" si="31"/>
        <v>506</v>
      </c>
      <c r="K66" s="57"/>
      <c r="L66" s="58"/>
      <c r="M66" s="59">
        <f t="shared" si="32"/>
        <v>0</v>
      </c>
      <c r="O66" s="61">
        <f t="shared" si="47"/>
        <v>46</v>
      </c>
      <c r="P66" s="60"/>
      <c r="Q66" s="61">
        <f t="shared" si="45"/>
        <v>46</v>
      </c>
      <c r="S66" s="61">
        <f t="shared" si="46"/>
        <v>46</v>
      </c>
      <c r="T66" s="60"/>
      <c r="U66" s="61">
        <f t="shared" si="28"/>
        <v>46</v>
      </c>
      <c r="V66" s="58"/>
      <c r="W66" s="59">
        <f t="shared" si="33"/>
        <v>0</v>
      </c>
      <c r="Y66" s="61">
        <f t="shared" si="51"/>
        <v>46</v>
      </c>
      <c r="Z66" s="83"/>
      <c r="AA66" s="61">
        <f t="shared" si="52"/>
        <v>46</v>
      </c>
      <c r="AB66" s="58"/>
      <c r="AC66" s="59">
        <f t="shared" si="34"/>
        <v>0</v>
      </c>
      <c r="AD66" s="77"/>
      <c r="AE66" s="90">
        <f t="shared" si="48"/>
        <v>46</v>
      </c>
      <c r="AF66" s="78"/>
      <c r="AG66" s="61">
        <f t="shared" si="49"/>
        <v>46</v>
      </c>
      <c r="AH66" s="86"/>
      <c r="AI66" s="66">
        <f t="shared" si="35"/>
        <v>0</v>
      </c>
      <c r="AJ66" s="82"/>
      <c r="AK66" s="68">
        <f t="shared" si="36"/>
        <v>46</v>
      </c>
      <c r="AL66" s="82"/>
      <c r="AM66" s="68">
        <f t="shared" si="37"/>
        <v>46</v>
      </c>
      <c r="AN66" s="82"/>
      <c r="AO66" s="68">
        <f t="shared" si="38"/>
        <v>46</v>
      </c>
      <c r="AP66" s="69">
        <f t="shared" si="39"/>
        <v>0</v>
      </c>
      <c r="AQ66" s="70">
        <f t="shared" si="40"/>
        <v>0</v>
      </c>
      <c r="AR66" s="71"/>
      <c r="AS66" s="55">
        <f t="shared" si="41"/>
        <v>0</v>
      </c>
      <c r="AT66" s="72">
        <f t="shared" si="42"/>
        <v>506</v>
      </c>
      <c r="AU66" s="57">
        <f t="shared" si="43"/>
        <v>506</v>
      </c>
      <c r="AV66" s="73"/>
      <c r="AW66" s="74">
        <f t="shared" si="44"/>
        <v>506</v>
      </c>
      <c r="AX66" s="75" t="e">
        <f>MAX($O66,$Q66,$Y66,$AA66,#REF!,#REF!,$AE66,$AG66,#REF!,#REF!,#REF!,#REF!,#REF!,$AK66,$AM66,$AO66,#REF!,#REF!)</f>
        <v>#REF!</v>
      </c>
      <c r="AY66" s="76" t="e">
        <f>LARGE(($O66,$Q66,$Y66,$AA66,#REF!,$AE66,$AG66,#REF!,#REF!,#REF!,#REF!,#REF!,#REF!,$AK66,$AM66,$AO66,#REF!,#REF!),2)</f>
        <v>#REF!</v>
      </c>
      <c r="AZ66" s="76" t="e">
        <f>LARGE(($O66,$Q66,$Y66,$AA66,#REF!,$AE66,$AG66,#REF!,#REF!,#REF!,#REF!,#REF!,#REF!,$AK66,$AM66,$AO66,#REF!,#REF!),3)</f>
        <v>#REF!</v>
      </c>
    </row>
    <row r="67" spans="1:52" hidden="1" x14ac:dyDescent="0.15">
      <c r="A67" s="56">
        <f t="shared" si="50"/>
        <v>61</v>
      </c>
      <c r="B67" t="s">
        <v>292</v>
      </c>
      <c r="C67" t="s">
        <v>293</v>
      </c>
      <c r="D67" t="s">
        <v>153</v>
      </c>
      <c r="E67" t="s">
        <v>294</v>
      </c>
      <c r="F67" s="1" t="s">
        <v>295</v>
      </c>
      <c r="G67" s="1" t="s">
        <v>30</v>
      </c>
      <c r="J67" s="57">
        <f t="shared" si="31"/>
        <v>506</v>
      </c>
      <c r="K67" s="57"/>
      <c r="L67" s="58"/>
      <c r="M67" s="59">
        <f t="shared" si="32"/>
        <v>0</v>
      </c>
      <c r="N67" s="60"/>
      <c r="O67" s="61">
        <f t="shared" si="47"/>
        <v>46</v>
      </c>
      <c r="P67" s="60"/>
      <c r="Q67" s="61">
        <f t="shared" si="45"/>
        <v>46</v>
      </c>
      <c r="R67" s="60"/>
      <c r="S67" s="61">
        <f t="shared" si="46"/>
        <v>46</v>
      </c>
      <c r="T67" s="60"/>
      <c r="U67" s="61">
        <f t="shared" si="28"/>
        <v>46</v>
      </c>
      <c r="V67" s="98"/>
      <c r="W67" s="59">
        <f t="shared" si="33"/>
        <v>0</v>
      </c>
      <c r="X67" s="60"/>
      <c r="Y67" s="61">
        <f t="shared" si="51"/>
        <v>46</v>
      </c>
      <c r="Z67" s="60"/>
      <c r="AA67" s="61">
        <f t="shared" si="52"/>
        <v>46</v>
      </c>
      <c r="AB67" s="58"/>
      <c r="AC67" s="59">
        <f t="shared" si="34"/>
        <v>0</v>
      </c>
      <c r="AD67" s="63"/>
      <c r="AE67" s="90">
        <f t="shared" si="48"/>
        <v>46</v>
      </c>
      <c r="AG67" s="61">
        <f t="shared" si="49"/>
        <v>46</v>
      </c>
      <c r="AH67" s="86"/>
      <c r="AI67" s="66">
        <f t="shared" si="35"/>
        <v>0</v>
      </c>
      <c r="AJ67" s="82"/>
      <c r="AK67" s="68">
        <f t="shared" si="36"/>
        <v>46</v>
      </c>
      <c r="AL67" s="82"/>
      <c r="AM67" s="68">
        <f t="shared" si="37"/>
        <v>46</v>
      </c>
      <c r="AN67" s="82"/>
      <c r="AO67" s="68">
        <f t="shared" si="38"/>
        <v>46</v>
      </c>
      <c r="AP67" s="69">
        <f t="shared" si="39"/>
        <v>0</v>
      </c>
      <c r="AQ67" s="70">
        <f t="shared" si="40"/>
        <v>0</v>
      </c>
      <c r="AR67" s="71"/>
      <c r="AS67" s="55">
        <f t="shared" si="41"/>
        <v>0</v>
      </c>
      <c r="AT67" s="72">
        <f t="shared" si="42"/>
        <v>506</v>
      </c>
      <c r="AU67" s="57">
        <f t="shared" si="43"/>
        <v>506</v>
      </c>
      <c r="AV67" s="101"/>
      <c r="AW67" s="87">
        <f t="shared" si="44"/>
        <v>506</v>
      </c>
      <c r="AX67" s="75" t="e">
        <f>MAX($O67,$Q67,$Y67,$AA67,#REF!,#REF!,$AE67,$AG67,#REF!,#REF!,#REF!,#REF!,#REF!,$AK67,$AM67,$AO67,#REF!,#REF!)</f>
        <v>#REF!</v>
      </c>
      <c r="AY67" s="76" t="e">
        <f>LARGE(($O67,$Q67,$Y67,$AA67,#REF!,$AE67,$AG67,#REF!,#REF!,#REF!,#REF!,#REF!,#REF!,$AK67,$AM67,$AO67,#REF!,#REF!),2)</f>
        <v>#REF!</v>
      </c>
      <c r="AZ67" s="76" t="e">
        <f>LARGE(($O67,$Q67,$Y67,$AA67,#REF!,$AE67,$AG67,#REF!,#REF!,#REF!,#REF!,#REF!,#REF!,$AK67,$AM67,$AO67,#REF!,#REF!),3)</f>
        <v>#REF!</v>
      </c>
    </row>
    <row r="68" spans="1:52" hidden="1" x14ac:dyDescent="0.15">
      <c r="A68" s="56">
        <f t="shared" si="50"/>
        <v>62</v>
      </c>
      <c r="B68" t="s">
        <v>296</v>
      </c>
      <c r="C68" t="s">
        <v>297</v>
      </c>
      <c r="D68" t="s">
        <v>298</v>
      </c>
      <c r="E68" t="s">
        <v>299</v>
      </c>
      <c r="F68" s="1" t="s">
        <v>300</v>
      </c>
      <c r="G68" s="1" t="s">
        <v>52</v>
      </c>
      <c r="J68" s="57">
        <f t="shared" si="31"/>
        <v>506</v>
      </c>
      <c r="K68" s="72"/>
      <c r="L68" s="58"/>
      <c r="M68" s="59">
        <f t="shared" si="32"/>
        <v>0</v>
      </c>
      <c r="O68" s="61">
        <f t="shared" si="47"/>
        <v>46</v>
      </c>
      <c r="P68" s="60"/>
      <c r="Q68" s="61">
        <f t="shared" si="45"/>
        <v>46</v>
      </c>
      <c r="S68" s="61">
        <f t="shared" si="46"/>
        <v>46</v>
      </c>
      <c r="T68" s="60"/>
      <c r="U68" s="61">
        <f t="shared" si="28"/>
        <v>46</v>
      </c>
      <c r="V68" s="58"/>
      <c r="W68" s="59">
        <f t="shared" si="33"/>
        <v>0</v>
      </c>
      <c r="Y68" s="61">
        <f t="shared" si="51"/>
        <v>46</v>
      </c>
      <c r="Z68" s="83"/>
      <c r="AA68" s="61">
        <f t="shared" si="52"/>
        <v>46</v>
      </c>
      <c r="AB68" s="58"/>
      <c r="AC68" s="59">
        <f t="shared" si="34"/>
        <v>0</v>
      </c>
      <c r="AE68" s="90">
        <f t="shared" si="48"/>
        <v>46</v>
      </c>
      <c r="AG68" s="61">
        <f t="shared" si="49"/>
        <v>46</v>
      </c>
      <c r="AH68" s="65"/>
      <c r="AI68" s="66">
        <f t="shared" si="35"/>
        <v>0</v>
      </c>
      <c r="AJ68" s="82"/>
      <c r="AK68" s="68">
        <f t="shared" si="36"/>
        <v>46</v>
      </c>
      <c r="AL68" s="82"/>
      <c r="AM68" s="68">
        <f t="shared" si="37"/>
        <v>46</v>
      </c>
      <c r="AN68" s="82"/>
      <c r="AO68" s="68">
        <f t="shared" si="38"/>
        <v>46</v>
      </c>
      <c r="AP68" s="69">
        <f t="shared" si="39"/>
        <v>0</v>
      </c>
      <c r="AQ68" s="70">
        <f t="shared" si="40"/>
        <v>0</v>
      </c>
      <c r="AR68" s="71"/>
      <c r="AS68" s="55">
        <f t="shared" si="41"/>
        <v>0</v>
      </c>
      <c r="AT68" s="72">
        <f t="shared" si="42"/>
        <v>506</v>
      </c>
      <c r="AU68" s="57">
        <f t="shared" si="43"/>
        <v>506</v>
      </c>
      <c r="AV68" s="73"/>
      <c r="AW68" s="74">
        <f t="shared" si="44"/>
        <v>506</v>
      </c>
      <c r="AX68" s="75" t="e">
        <f>MAX($O68,$Q68,$Y68,$AA68,#REF!,#REF!,$AE68,$AG68,#REF!,#REF!,#REF!,#REF!,#REF!,$AK68,$AM68,$AO68,#REF!,#REF!)</f>
        <v>#REF!</v>
      </c>
      <c r="AY68" s="76" t="e">
        <f>LARGE(($O68,$Q68,$Y68,$AA68,#REF!,$AE68,$AG68,#REF!,#REF!,#REF!,#REF!,#REF!,#REF!,$AK68,$AM68,$AO68,#REF!,#REF!),2)</f>
        <v>#REF!</v>
      </c>
      <c r="AZ68" s="76" t="e">
        <f>LARGE(($O68,$Q68,$Y68,$AA68,#REF!,$AE68,$AG68,#REF!,#REF!,#REF!,#REF!,#REF!,#REF!,$AK68,$AM68,$AO68,#REF!,#REF!),3)</f>
        <v>#REF!</v>
      </c>
    </row>
    <row r="69" spans="1:52" hidden="1" x14ac:dyDescent="0.15">
      <c r="A69" s="56">
        <f t="shared" si="50"/>
        <v>63</v>
      </c>
      <c r="B69" t="s">
        <v>226</v>
      </c>
      <c r="C69" t="s">
        <v>54</v>
      </c>
      <c r="D69" t="s">
        <v>39</v>
      </c>
      <c r="E69" t="s">
        <v>301</v>
      </c>
      <c r="F69" s="1" t="s">
        <v>302</v>
      </c>
      <c r="G69" s="1" t="s">
        <v>52</v>
      </c>
      <c r="H69" s="1" t="s">
        <v>79</v>
      </c>
      <c r="J69" s="57">
        <f t="shared" si="31"/>
        <v>506</v>
      </c>
      <c r="K69" s="57"/>
      <c r="L69" s="79"/>
      <c r="M69" s="59">
        <f t="shared" si="32"/>
        <v>0</v>
      </c>
      <c r="N69" s="99"/>
      <c r="O69" s="61">
        <f t="shared" si="47"/>
        <v>46</v>
      </c>
      <c r="Q69" s="61">
        <f t="shared" si="45"/>
        <v>46</v>
      </c>
      <c r="R69" s="99"/>
      <c r="S69" s="61">
        <f t="shared" si="46"/>
        <v>46</v>
      </c>
      <c r="U69" s="61">
        <f t="shared" si="28"/>
        <v>46</v>
      </c>
      <c r="V69" s="58"/>
      <c r="W69" s="80">
        <f t="shared" si="33"/>
        <v>0</v>
      </c>
      <c r="X69" s="60"/>
      <c r="Y69" s="61">
        <f t="shared" si="51"/>
        <v>46</v>
      </c>
      <c r="Z69" s="60"/>
      <c r="AA69" s="61">
        <f t="shared" si="52"/>
        <v>46</v>
      </c>
      <c r="AB69" s="58"/>
      <c r="AC69" s="59">
        <f t="shared" si="34"/>
        <v>0</v>
      </c>
      <c r="AE69" s="90">
        <f t="shared" si="48"/>
        <v>46</v>
      </c>
      <c r="AG69" s="61">
        <f t="shared" si="49"/>
        <v>46</v>
      </c>
      <c r="AH69" s="86"/>
      <c r="AI69" s="66">
        <f t="shared" si="35"/>
        <v>0</v>
      </c>
      <c r="AJ69" s="82"/>
      <c r="AK69" s="68">
        <f t="shared" si="36"/>
        <v>46</v>
      </c>
      <c r="AL69" s="82"/>
      <c r="AM69" s="68">
        <f t="shared" si="37"/>
        <v>46</v>
      </c>
      <c r="AN69" s="82"/>
      <c r="AO69" s="68">
        <f t="shared" si="38"/>
        <v>46</v>
      </c>
      <c r="AP69" s="69">
        <f t="shared" si="39"/>
        <v>0</v>
      </c>
      <c r="AQ69" s="70">
        <f t="shared" si="40"/>
        <v>0</v>
      </c>
      <c r="AR69" s="71"/>
      <c r="AS69" s="55">
        <f t="shared" si="41"/>
        <v>0</v>
      </c>
      <c r="AT69" s="72">
        <f t="shared" si="42"/>
        <v>506</v>
      </c>
      <c r="AU69" s="57">
        <f t="shared" si="43"/>
        <v>506</v>
      </c>
      <c r="AV69" s="73"/>
      <c r="AW69" s="74">
        <f t="shared" si="44"/>
        <v>506</v>
      </c>
      <c r="AX69" s="75" t="e">
        <f>MAX($O69,$Q69,$Y69,$AA69,#REF!,#REF!,$AE69,$AG69,#REF!,#REF!,#REF!,#REF!,#REF!,$AK69,$AM69,$AO69,#REF!,#REF!)</f>
        <v>#REF!</v>
      </c>
      <c r="AY69" s="76" t="e">
        <f>LARGE(($O69,$Q69,$Y69,$AA69,#REF!,$AE69,$AG69,#REF!,#REF!,#REF!,#REF!,#REF!,#REF!,$AK69,$AM69,$AO69,#REF!,#REF!),2)</f>
        <v>#REF!</v>
      </c>
      <c r="AZ69" s="76" t="e">
        <f>LARGE(($O69,$Q69,$Y69,$AA69,#REF!,$AE69,$AG69,#REF!,#REF!,#REF!,#REF!,#REF!,#REF!,$AK69,$AM69,$AO69,#REF!,#REF!),3)</f>
        <v>#REF!</v>
      </c>
    </row>
    <row r="70" spans="1:52" hidden="1" x14ac:dyDescent="0.15">
      <c r="A70" s="56">
        <f t="shared" si="50"/>
        <v>64</v>
      </c>
      <c r="B70" t="s">
        <v>303</v>
      </c>
      <c r="C70" t="s">
        <v>64</v>
      </c>
      <c r="D70" t="s">
        <v>304</v>
      </c>
      <c r="E70" t="s">
        <v>305</v>
      </c>
      <c r="F70" s="1" t="s">
        <v>306</v>
      </c>
      <c r="G70" s="1" t="s">
        <v>115</v>
      </c>
      <c r="J70" s="57">
        <f t="shared" si="31"/>
        <v>506</v>
      </c>
      <c r="K70" s="57"/>
      <c r="L70" s="58"/>
      <c r="M70" s="59">
        <f t="shared" si="32"/>
        <v>0</v>
      </c>
      <c r="N70" s="60"/>
      <c r="O70" s="61">
        <f t="shared" si="47"/>
        <v>46</v>
      </c>
      <c r="P70" s="60"/>
      <c r="Q70" s="61">
        <f t="shared" si="45"/>
        <v>46</v>
      </c>
      <c r="R70" s="60"/>
      <c r="S70" s="61">
        <f t="shared" si="46"/>
        <v>46</v>
      </c>
      <c r="T70" s="60"/>
      <c r="U70" s="61">
        <f t="shared" si="28"/>
        <v>46</v>
      </c>
      <c r="V70" s="58"/>
      <c r="W70" s="59">
        <f t="shared" si="33"/>
        <v>0</v>
      </c>
      <c r="X70" s="60"/>
      <c r="Y70" s="61">
        <f t="shared" si="51"/>
        <v>46</v>
      </c>
      <c r="Z70" s="60"/>
      <c r="AA70" s="61">
        <f t="shared" si="52"/>
        <v>46</v>
      </c>
      <c r="AB70" s="58"/>
      <c r="AC70" s="59">
        <f t="shared" si="34"/>
        <v>0</v>
      </c>
      <c r="AD70" s="63"/>
      <c r="AE70" s="90">
        <f t="shared" si="48"/>
        <v>46</v>
      </c>
      <c r="AF70" s="64"/>
      <c r="AG70" s="61">
        <f t="shared" si="49"/>
        <v>46</v>
      </c>
      <c r="AH70" s="86"/>
      <c r="AI70" s="66">
        <f t="shared" si="35"/>
        <v>0</v>
      </c>
      <c r="AJ70" s="82"/>
      <c r="AK70" s="68">
        <f t="shared" si="36"/>
        <v>46</v>
      </c>
      <c r="AL70" s="82"/>
      <c r="AM70" s="68">
        <f t="shared" si="37"/>
        <v>46</v>
      </c>
      <c r="AN70" s="82"/>
      <c r="AO70" s="68">
        <f t="shared" si="38"/>
        <v>46</v>
      </c>
      <c r="AP70" s="69">
        <f t="shared" si="39"/>
        <v>0</v>
      </c>
      <c r="AQ70" s="70">
        <f t="shared" si="40"/>
        <v>0</v>
      </c>
      <c r="AR70" s="71"/>
      <c r="AS70" s="55">
        <f t="shared" si="41"/>
        <v>0</v>
      </c>
      <c r="AT70" s="72">
        <f t="shared" si="42"/>
        <v>506</v>
      </c>
      <c r="AU70" s="57">
        <f t="shared" si="43"/>
        <v>506</v>
      </c>
      <c r="AV70" s="73"/>
      <c r="AW70" s="74">
        <f t="shared" si="44"/>
        <v>506</v>
      </c>
      <c r="AX70" s="75" t="e">
        <f>MAX($O70,$Q70,$Y70,$AA70,#REF!,#REF!,$AE70,$AG70,#REF!,#REF!,#REF!,#REF!,#REF!,$AK70,$AM70,$AO70,#REF!,#REF!)</f>
        <v>#REF!</v>
      </c>
      <c r="AY70" s="76" t="e">
        <f>LARGE(($O70,$Q70,$Y70,$AA70,#REF!,$AE70,$AG70,#REF!,#REF!,#REF!,#REF!,#REF!,#REF!,$AK70,$AM70,$AO70,#REF!,#REF!),2)</f>
        <v>#REF!</v>
      </c>
      <c r="AZ70" s="76" t="e">
        <f>LARGE(($O70,$Q70,$Y70,$AA70,#REF!,$AE70,$AG70,#REF!,#REF!,#REF!,#REF!,#REF!,#REF!,$AK70,$AM70,$AO70,#REF!,#REF!),3)</f>
        <v>#REF!</v>
      </c>
    </row>
    <row r="71" spans="1:52" hidden="1" x14ac:dyDescent="0.15">
      <c r="A71" s="56">
        <f t="shared" si="50"/>
        <v>65</v>
      </c>
      <c r="B71" t="s">
        <v>307</v>
      </c>
      <c r="C71" t="s">
        <v>308</v>
      </c>
      <c r="D71" t="s">
        <v>309</v>
      </c>
      <c r="E71" t="s">
        <v>310</v>
      </c>
      <c r="F71" s="1" t="s">
        <v>311</v>
      </c>
      <c r="G71" s="1" t="s">
        <v>52</v>
      </c>
      <c r="J71" s="57">
        <f t="shared" si="31"/>
        <v>506</v>
      </c>
      <c r="K71" s="57"/>
      <c r="L71" s="79"/>
      <c r="M71" s="59">
        <f t="shared" ref="M71:M102" si="53">IF(L71=1,0.75,0)</f>
        <v>0</v>
      </c>
      <c r="O71" s="61">
        <f t="shared" si="47"/>
        <v>46</v>
      </c>
      <c r="P71" s="60"/>
      <c r="Q71" s="61">
        <f t="shared" si="45"/>
        <v>46</v>
      </c>
      <c r="S71" s="61">
        <f t="shared" si="46"/>
        <v>46</v>
      </c>
      <c r="T71" s="60"/>
      <c r="U71" s="61">
        <f t="shared" si="28"/>
        <v>46</v>
      </c>
      <c r="V71" s="98"/>
      <c r="W71" s="80">
        <f t="shared" ref="W71:W102" si="54">IF(V71=1,0.75,0)</f>
        <v>0</v>
      </c>
      <c r="X71" s="60"/>
      <c r="Y71" s="61">
        <f t="shared" si="51"/>
        <v>46</v>
      </c>
      <c r="Z71" s="60"/>
      <c r="AA71" s="61">
        <f t="shared" si="52"/>
        <v>46</v>
      </c>
      <c r="AB71" s="58"/>
      <c r="AC71" s="59">
        <f t="shared" ref="AC71:AC102" si="55">IF(AB71=1,0.75,0)</f>
        <v>0</v>
      </c>
      <c r="AD71" s="77"/>
      <c r="AE71" s="90">
        <f t="shared" si="48"/>
        <v>46</v>
      </c>
      <c r="AG71" s="61">
        <f t="shared" si="49"/>
        <v>46</v>
      </c>
      <c r="AH71" s="86"/>
      <c r="AI71" s="66">
        <f t="shared" ref="AI71:AI102" si="56">IF(AH71=1,0.75,0)</f>
        <v>0</v>
      </c>
      <c r="AJ71" s="82"/>
      <c r="AK71" s="68">
        <f t="shared" si="36"/>
        <v>46</v>
      </c>
      <c r="AL71" s="82"/>
      <c r="AM71" s="68">
        <f t="shared" si="37"/>
        <v>46</v>
      </c>
      <c r="AN71" s="82"/>
      <c r="AO71" s="68">
        <f t="shared" si="38"/>
        <v>46</v>
      </c>
      <c r="AP71" s="69">
        <f t="shared" si="39"/>
        <v>0</v>
      </c>
      <c r="AQ71" s="70">
        <f t="shared" ref="AQ71:AQ102" si="57">AP71-MAX(L71,V71,AB71,0,AH71)</f>
        <v>0</v>
      </c>
      <c r="AR71" s="71"/>
      <c r="AS71" s="55">
        <f t="shared" si="41"/>
        <v>0</v>
      </c>
      <c r="AT71" s="72">
        <f t="shared" si="42"/>
        <v>506</v>
      </c>
      <c r="AU71" s="57">
        <f t="shared" ref="AU71:AU102" si="58">AT71-AS71</f>
        <v>506</v>
      </c>
      <c r="AV71" s="73"/>
      <c r="AW71" s="74">
        <f t="shared" ref="AW71:AW102" si="59">AU71-AV71</f>
        <v>506</v>
      </c>
      <c r="AX71" s="75" t="e">
        <f>MAX($O71,$Q71,$Y71,$AA71,#REF!,#REF!,$AE71,$AG71,#REF!,#REF!,#REF!,#REF!,#REF!,$AK71,$AM71,$AO71,#REF!,#REF!)</f>
        <v>#REF!</v>
      </c>
      <c r="AY71" s="76" t="e">
        <f>LARGE(($O71,$Q71,$Y71,$AA71,#REF!,$AE71,$AG71,#REF!,#REF!,#REF!,#REF!,#REF!,#REF!,$AK71,$AM71,$AO71,#REF!,#REF!),2)</f>
        <v>#REF!</v>
      </c>
      <c r="AZ71" s="76" t="e">
        <f>LARGE(($O71,$Q71,$Y71,$AA71,#REF!,$AE71,$AG71,#REF!,#REF!,#REF!,#REF!,#REF!,#REF!,$AK71,$AM71,$AO71,#REF!,#REF!),3)</f>
        <v>#REF!</v>
      </c>
    </row>
    <row r="72" spans="1:52" hidden="1" x14ac:dyDescent="0.15">
      <c r="A72" s="56">
        <f t="shared" si="50"/>
        <v>66</v>
      </c>
      <c r="B72" t="s">
        <v>312</v>
      </c>
      <c r="C72" t="s">
        <v>92</v>
      </c>
      <c r="D72" t="s">
        <v>313</v>
      </c>
      <c r="E72" t="s">
        <v>141</v>
      </c>
      <c r="F72" s="1" t="s">
        <v>142</v>
      </c>
      <c r="G72" s="1" t="s">
        <v>115</v>
      </c>
      <c r="H72" s="1" t="s">
        <v>160</v>
      </c>
      <c r="J72" s="57">
        <f t="shared" si="31"/>
        <v>506</v>
      </c>
      <c r="K72" s="57"/>
      <c r="L72" s="79"/>
      <c r="M72" s="59">
        <f t="shared" si="53"/>
        <v>0</v>
      </c>
      <c r="N72" s="9"/>
      <c r="O72" s="61">
        <f t="shared" si="47"/>
        <v>46</v>
      </c>
      <c r="P72" s="60"/>
      <c r="Q72" s="61">
        <f t="shared" si="45"/>
        <v>46</v>
      </c>
      <c r="R72" s="9"/>
      <c r="S72" s="61">
        <f t="shared" si="46"/>
        <v>46</v>
      </c>
      <c r="T72" s="60"/>
      <c r="U72" s="61">
        <f t="shared" si="28"/>
        <v>46</v>
      </c>
      <c r="V72" s="58"/>
      <c r="W72" s="80">
        <f t="shared" si="54"/>
        <v>0</v>
      </c>
      <c r="X72" s="60"/>
      <c r="Y72" s="61">
        <f t="shared" si="51"/>
        <v>46</v>
      </c>
      <c r="Z72" s="60"/>
      <c r="AA72" s="61">
        <f t="shared" si="52"/>
        <v>46</v>
      </c>
      <c r="AB72" s="98"/>
      <c r="AC72" s="59">
        <f t="shared" si="55"/>
        <v>0</v>
      </c>
      <c r="AD72" s="63"/>
      <c r="AE72" s="90">
        <f t="shared" si="48"/>
        <v>46</v>
      </c>
      <c r="AG72" s="61">
        <f t="shared" si="49"/>
        <v>46</v>
      </c>
      <c r="AH72" s="86"/>
      <c r="AI72" s="66">
        <f t="shared" si="56"/>
        <v>0</v>
      </c>
      <c r="AJ72" s="82"/>
      <c r="AK72" s="68">
        <f t="shared" si="36"/>
        <v>46</v>
      </c>
      <c r="AL72" s="82"/>
      <c r="AM72" s="68">
        <f t="shared" si="37"/>
        <v>46</v>
      </c>
      <c r="AN72" s="82"/>
      <c r="AO72" s="68">
        <f t="shared" si="38"/>
        <v>46</v>
      </c>
      <c r="AP72" s="69">
        <f t="shared" si="39"/>
        <v>0</v>
      </c>
      <c r="AQ72" s="70">
        <f t="shared" si="57"/>
        <v>0</v>
      </c>
      <c r="AR72" s="71"/>
      <c r="AS72" s="55">
        <f t="shared" si="41"/>
        <v>0</v>
      </c>
      <c r="AT72" s="72">
        <f t="shared" si="42"/>
        <v>506</v>
      </c>
      <c r="AU72" s="57">
        <f t="shared" si="58"/>
        <v>506</v>
      </c>
      <c r="AV72" s="101"/>
      <c r="AW72" s="87">
        <f t="shared" si="59"/>
        <v>506</v>
      </c>
      <c r="AX72" s="75" t="e">
        <f>MAX($O72,$Q72,$Y72,$AA72,#REF!,#REF!,$AE72,$AG72,#REF!,#REF!,#REF!,#REF!,#REF!,$AK72,$AM72,$AO72,#REF!,#REF!)</f>
        <v>#REF!</v>
      </c>
      <c r="AY72" s="76" t="e">
        <f>LARGE(($O72,$Q72,$Y72,$AA72,#REF!,$AE72,$AG72,#REF!,#REF!,#REF!,#REF!,#REF!,#REF!,$AK72,$AM72,$AO72,#REF!,#REF!),2)</f>
        <v>#REF!</v>
      </c>
      <c r="AZ72" s="76" t="e">
        <f>LARGE(($O72,$Q72,$Y72,$AA72,#REF!,$AE72,$AG72,#REF!,#REF!,#REF!,#REF!,#REF!,#REF!,$AK72,$AM72,$AO72,#REF!,#REF!),3)</f>
        <v>#REF!</v>
      </c>
    </row>
    <row r="73" spans="1:52" hidden="1" x14ac:dyDescent="0.15">
      <c r="A73" s="56">
        <f t="shared" si="50"/>
        <v>67</v>
      </c>
      <c r="B73" t="s">
        <v>314</v>
      </c>
      <c r="C73" t="s">
        <v>92</v>
      </c>
      <c r="D73" t="s">
        <v>39</v>
      </c>
      <c r="E73" t="s">
        <v>315</v>
      </c>
      <c r="F73" s="1" t="s">
        <v>316</v>
      </c>
      <c r="G73" s="1" t="s">
        <v>52</v>
      </c>
      <c r="J73" s="57">
        <f t="shared" si="31"/>
        <v>506</v>
      </c>
      <c r="K73" s="57"/>
      <c r="M73" s="59">
        <f t="shared" si="53"/>
        <v>0</v>
      </c>
      <c r="N73" s="60"/>
      <c r="O73" s="61">
        <f t="shared" si="47"/>
        <v>46</v>
      </c>
      <c r="P73" s="60"/>
      <c r="Q73" s="61">
        <f t="shared" si="45"/>
        <v>46</v>
      </c>
      <c r="R73" s="60"/>
      <c r="S73" s="61">
        <f t="shared" si="46"/>
        <v>46</v>
      </c>
      <c r="T73" s="60"/>
      <c r="U73" s="61">
        <f t="shared" si="28"/>
        <v>46</v>
      </c>
      <c r="V73" s="98"/>
      <c r="W73" s="80">
        <f t="shared" si="54"/>
        <v>0</v>
      </c>
      <c r="X73" s="60"/>
      <c r="Y73" s="61">
        <f t="shared" si="51"/>
        <v>46</v>
      </c>
      <c r="Z73" s="60"/>
      <c r="AA73" s="61">
        <f t="shared" si="52"/>
        <v>46</v>
      </c>
      <c r="AB73" s="58"/>
      <c r="AC73" s="59">
        <f t="shared" si="55"/>
        <v>0</v>
      </c>
      <c r="AD73" s="77"/>
      <c r="AE73" s="90">
        <f t="shared" si="48"/>
        <v>46</v>
      </c>
      <c r="AG73" s="61">
        <f t="shared" si="49"/>
        <v>46</v>
      </c>
      <c r="AH73" s="86"/>
      <c r="AI73" s="66">
        <f t="shared" si="56"/>
        <v>0</v>
      </c>
      <c r="AJ73" s="82"/>
      <c r="AK73" s="68">
        <f t="shared" si="36"/>
        <v>46</v>
      </c>
      <c r="AL73" s="82"/>
      <c r="AM73" s="68">
        <f t="shared" si="37"/>
        <v>46</v>
      </c>
      <c r="AN73" s="82"/>
      <c r="AO73" s="68">
        <f t="shared" si="38"/>
        <v>46</v>
      </c>
      <c r="AP73" s="69">
        <f t="shared" si="39"/>
        <v>0</v>
      </c>
      <c r="AQ73" s="70">
        <f t="shared" si="57"/>
        <v>0</v>
      </c>
      <c r="AR73" s="71"/>
      <c r="AS73" s="55">
        <f t="shared" si="41"/>
        <v>0</v>
      </c>
      <c r="AT73" s="72">
        <f t="shared" si="42"/>
        <v>506</v>
      </c>
      <c r="AU73" s="57">
        <f t="shared" si="58"/>
        <v>506</v>
      </c>
      <c r="AV73" s="101"/>
      <c r="AW73" s="87">
        <f t="shared" si="59"/>
        <v>506</v>
      </c>
      <c r="AX73" s="75" t="e">
        <f>MAX($O73,$Q73,$Y73,$AA73,#REF!,#REF!,$AE73,$AG73,#REF!,#REF!,#REF!,#REF!,#REF!,$AK73,$AM73,$AO73,#REF!,#REF!)</f>
        <v>#REF!</v>
      </c>
      <c r="AY73" s="76" t="e">
        <f>LARGE(($O73,$Q73,$Y73,$AA73,#REF!,$AE73,$AG73,#REF!,#REF!,#REF!,#REF!,#REF!,#REF!,$AK73,$AM73,$AO73,#REF!,#REF!),2)</f>
        <v>#REF!</v>
      </c>
      <c r="AZ73" s="76" t="e">
        <f>LARGE(($O73,$Q73,$Y73,$AA73,#REF!,$AE73,$AG73,#REF!,#REF!,#REF!,#REF!,#REF!,#REF!,$AK73,$AM73,$AO73,#REF!,#REF!),3)</f>
        <v>#REF!</v>
      </c>
    </row>
    <row r="74" spans="1:52" x14ac:dyDescent="0.15">
      <c r="A74" s="56"/>
      <c r="J74" s="57"/>
      <c r="K74" s="57"/>
      <c r="M74" s="59"/>
      <c r="N74" s="60"/>
      <c r="O74" s="61"/>
      <c r="P74" s="60"/>
      <c r="Q74" s="61"/>
      <c r="R74" s="60"/>
      <c r="S74" s="61"/>
      <c r="T74" s="60"/>
      <c r="U74" s="61"/>
      <c r="V74" s="98"/>
      <c r="W74" s="80"/>
      <c r="X74" s="60"/>
      <c r="Y74" s="61"/>
      <c r="Z74" s="60"/>
      <c r="AA74" s="61"/>
      <c r="AB74" s="58"/>
      <c r="AC74" s="59"/>
      <c r="AD74" s="77"/>
      <c r="AE74" s="90"/>
      <c r="AG74" s="61"/>
      <c r="AH74" s="86"/>
      <c r="AI74" s="66"/>
      <c r="AJ74" s="82"/>
      <c r="AK74" s="68"/>
      <c r="AL74" s="82"/>
      <c r="AM74" s="68"/>
      <c r="AN74" s="82"/>
      <c r="AO74" s="68"/>
      <c r="AP74" s="69"/>
      <c r="AQ74" s="70"/>
      <c r="AR74" s="71"/>
      <c r="AS74" s="55"/>
      <c r="AT74" s="72"/>
      <c r="AU74" s="57"/>
      <c r="AV74" s="101"/>
      <c r="AW74" s="87"/>
      <c r="AX74" s="75"/>
      <c r="AY74" s="76"/>
      <c r="AZ74" s="76"/>
    </row>
    <row r="75" spans="1:52" x14ac:dyDescent="0.15">
      <c r="A75" s="8" t="s">
        <v>317</v>
      </c>
    </row>
    <row r="76" spans="1:52" x14ac:dyDescent="0.15">
      <c r="B76" s="102" t="s">
        <v>52</v>
      </c>
      <c r="C76" t="s">
        <v>318</v>
      </c>
      <c r="D76" t="s">
        <v>319</v>
      </c>
    </row>
    <row r="77" spans="1:52" x14ac:dyDescent="0.15">
      <c r="B77" s="102" t="s">
        <v>320</v>
      </c>
      <c r="C77" t="s">
        <v>321</v>
      </c>
      <c r="D77" t="s">
        <v>322</v>
      </c>
    </row>
    <row r="79" spans="1:52" x14ac:dyDescent="0.15">
      <c r="A79" s="8" t="s">
        <v>323</v>
      </c>
    </row>
    <row r="81" spans="2:51" ht="14.25" x14ac:dyDescent="0.15">
      <c r="B81" s="123" t="s">
        <v>324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</row>
    <row r="82" spans="2:51" ht="14.25" x14ac:dyDescent="0.15">
      <c r="B82" s="123" t="s">
        <v>325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</row>
    <row r="83" spans="2:51" ht="14.25" x14ac:dyDescent="0.15">
      <c r="B83" s="123" t="s">
        <v>326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</row>
    <row r="84" spans="2:51" ht="14.25" x14ac:dyDescent="0.15">
      <c r="B84" s="123" t="s">
        <v>327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</row>
    <row r="85" spans="2:51" ht="14.25" x14ac:dyDescent="0.15">
      <c r="B85" s="123" t="s">
        <v>328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</row>
    <row r="86" spans="2:51" ht="14.25" x14ac:dyDescent="0.15">
      <c r="B86" s="123" t="s">
        <v>329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</row>
  </sheetData>
  <sheetProtection selectLockedCells="1" selectUnlockedCells="1"/>
  <mergeCells count="12">
    <mergeCell ref="B86:AY86"/>
    <mergeCell ref="B4:C4"/>
    <mergeCell ref="L4:Q4"/>
    <mergeCell ref="R4:U4"/>
    <mergeCell ref="V4:AA4"/>
    <mergeCell ref="AB4:AG4"/>
    <mergeCell ref="AH4:AO4"/>
    <mergeCell ref="B81:AY81"/>
    <mergeCell ref="B82:AY82"/>
    <mergeCell ref="B83:AY83"/>
    <mergeCell ref="B84:AY84"/>
    <mergeCell ref="B85:AY85"/>
  </mergeCells>
  <pageMargins left="0.28749999999999998" right="0.21180555555555555" top="0.39305555555555555" bottom="0.43333333333333335" header="0.51180555555555551" footer="0.27569444444444446"/>
  <pageSetup paperSize="9" firstPageNumber="0" orientation="landscape" horizontalDpi="300" verticalDpi="300"/>
  <headerFooter alignWithMargins="0">
    <oddFooter>&amp;R&amp;8a cura di Paolo Corbellini -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2"/>
  <sheetViews>
    <sheetView workbookViewId="0">
      <selection activeCell="A42" sqref="A42"/>
    </sheetView>
  </sheetViews>
  <sheetFormatPr defaultRowHeight="12.75" x14ac:dyDescent="0.15"/>
  <cols>
    <col min="1" max="1" width="5.390625" customWidth="1"/>
    <col min="2" max="2" width="14.6953125" customWidth="1"/>
    <col min="3" max="3" width="15.23828125" customWidth="1"/>
    <col min="4" max="4" width="21.98046875" customWidth="1"/>
    <col min="5" max="5" width="18.47265625" customWidth="1"/>
    <col min="6" max="6" width="8.22265625" customWidth="1"/>
    <col min="7" max="7" width="5.12109375" style="1" customWidth="1"/>
    <col min="8" max="8" width="4.04296875" style="1" customWidth="1"/>
    <col min="9" max="9" width="4.3125" style="8" customWidth="1"/>
    <col min="10" max="10" width="4.8515625" style="7" customWidth="1"/>
    <col min="11" max="11" width="4.71875" style="8" customWidth="1"/>
    <col min="12" max="12" width="5.390625" customWidth="1"/>
    <col min="13" max="13" width="5.52734375" style="8" customWidth="1"/>
    <col min="14" max="14" width="5.12109375" customWidth="1"/>
    <col min="15" max="15" width="4.1796875" style="8" customWidth="1"/>
    <col min="16" max="16" width="4.04296875" customWidth="1"/>
    <col min="17" max="17" width="0" style="8" hidden="1" customWidth="1"/>
    <col min="18" max="19" width="0" hidden="1" customWidth="1"/>
    <col min="20" max="20" width="5.12109375" customWidth="1"/>
    <col min="21" max="23" width="0" hidden="1" customWidth="1"/>
  </cols>
  <sheetData>
    <row r="1" spans="1:23" ht="22.5" x14ac:dyDescent="0.25">
      <c r="B1" s="103" t="s">
        <v>330</v>
      </c>
    </row>
    <row r="2" spans="1:23" x14ac:dyDescent="0.15">
      <c r="B2" s="8" t="s">
        <v>331</v>
      </c>
    </row>
    <row r="4" spans="1:23" s="104" customFormat="1" ht="26.25" customHeight="1" x14ac:dyDescent="0.15">
      <c r="A4" s="17" t="s">
        <v>2</v>
      </c>
      <c r="B4" s="124" t="s">
        <v>3</v>
      </c>
      <c r="C4" s="124"/>
      <c r="D4" s="19" t="s">
        <v>4</v>
      </c>
      <c r="E4" s="19" t="s">
        <v>5</v>
      </c>
      <c r="F4" s="19" t="s">
        <v>6</v>
      </c>
      <c r="G4" s="20" t="s">
        <v>7</v>
      </c>
      <c r="H4" s="20" t="s">
        <v>8</v>
      </c>
      <c r="I4" s="125" t="s">
        <v>332</v>
      </c>
      <c r="J4" s="125"/>
      <c r="K4" s="125" t="s">
        <v>333</v>
      </c>
      <c r="L4" s="125"/>
      <c r="M4" s="125" t="s">
        <v>334</v>
      </c>
      <c r="N4" s="125"/>
      <c r="O4" s="125" t="s">
        <v>335</v>
      </c>
      <c r="P4" s="125"/>
      <c r="Q4" s="124" t="s">
        <v>336</v>
      </c>
      <c r="R4" s="124"/>
      <c r="T4" s="18" t="s">
        <v>15</v>
      </c>
      <c r="U4" s="105" t="s">
        <v>16</v>
      </c>
      <c r="V4" s="22" t="s">
        <v>337</v>
      </c>
      <c r="W4" s="19" t="s">
        <v>338</v>
      </c>
    </row>
    <row r="5" spans="1:23" s="32" customFormat="1" x14ac:dyDescent="0.15">
      <c r="A5" s="35">
        <v>53</v>
      </c>
      <c r="B5"/>
      <c r="G5" s="33"/>
      <c r="H5" s="33"/>
      <c r="I5" s="35">
        <v>26</v>
      </c>
      <c r="J5" s="92"/>
      <c r="K5" s="45">
        <v>31</v>
      </c>
      <c r="M5" s="45">
        <v>27</v>
      </c>
      <c r="O5" s="106">
        <v>28</v>
      </c>
      <c r="Q5" s="45">
        <v>25</v>
      </c>
      <c r="U5" s="107"/>
    </row>
    <row r="6" spans="1:23" x14ac:dyDescent="0.15">
      <c r="A6" s="16">
        <v>0</v>
      </c>
      <c r="I6" s="108" t="s">
        <v>24</v>
      </c>
      <c r="J6" s="48"/>
      <c r="K6" s="108" t="s">
        <v>24</v>
      </c>
      <c r="L6" s="48"/>
      <c r="M6" s="108" t="s">
        <v>24</v>
      </c>
      <c r="N6" s="48"/>
      <c r="O6" s="108" t="s">
        <v>24</v>
      </c>
      <c r="P6" s="109"/>
      <c r="Q6" s="108" t="s">
        <v>24</v>
      </c>
      <c r="R6" s="110"/>
      <c r="T6" s="111"/>
      <c r="U6" s="112"/>
    </row>
    <row r="7" spans="1:23" hidden="1" x14ac:dyDescent="0.15">
      <c r="A7" s="113">
        <f t="shared" ref="A7:A52" si="0">A6+1</f>
        <v>1</v>
      </c>
      <c r="B7" t="s">
        <v>339</v>
      </c>
      <c r="C7" t="s">
        <v>340</v>
      </c>
      <c r="D7" t="s">
        <v>341</v>
      </c>
      <c r="E7" t="s">
        <v>342</v>
      </c>
      <c r="F7" s="1" t="s">
        <v>343</v>
      </c>
      <c r="G7" s="1" t="s">
        <v>30</v>
      </c>
      <c r="I7" s="65">
        <v>2</v>
      </c>
      <c r="J7" s="82">
        <f t="shared" ref="J7:J21" si="1">IF(I7=1,25,IF(I7=2,22,IF(I7=3,20,IF(I7=4,18,IF(I7=0,0,(21-I7))))))</f>
        <v>22</v>
      </c>
      <c r="K7" s="65">
        <v>3</v>
      </c>
      <c r="L7" s="82">
        <f t="shared" ref="L7:L44" si="2">IF(K7=1,25,IF(K7=2,22,IF(K7=3,20,IF(K7=4,18,IF(K7=0,0,(21-K7))))))</f>
        <v>20</v>
      </c>
      <c r="M7" s="65">
        <v>1</v>
      </c>
      <c r="N7" s="82">
        <f t="shared" ref="N7:N44" si="3">IF(M7=1,25,IF(M7=2,22,IF(M7=3,20,IF(M7=4,18,IF(M7=0,0,(21-M7))))))</f>
        <v>25</v>
      </c>
      <c r="O7" s="65">
        <v>1</v>
      </c>
      <c r="P7" s="82">
        <f t="shared" ref="P7:P44" si="4">IF(O7=1,25,IF(O7=2,22,IF(O7=3,20,IF(O7=4,18,IF(O7=0,0,(21-O7))))))</f>
        <v>25</v>
      </c>
      <c r="Q7" s="65"/>
      <c r="R7" s="82">
        <f t="shared" ref="R7:R52" si="5">IF(Q7=1,25,IF(Q7=2,22,IF(Q7=3,20,IF(Q7=4,18,IF(Q7=0,0,(21-Q7))))))</f>
        <v>0</v>
      </c>
      <c r="T7" s="114">
        <f t="shared" ref="T7:T52" si="6">SUM(J7,L7,N7,P7,R7)</f>
        <v>92</v>
      </c>
      <c r="U7" s="115">
        <f>T6-MIN(J6,L6,N6,P6,R6)</f>
        <v>0</v>
      </c>
      <c r="V7" s="116">
        <f t="shared" ref="V7:V52" si="7">MIN(J7,L7,N7,P7,R7)</f>
        <v>0</v>
      </c>
      <c r="W7" s="8">
        <f t="shared" ref="W7:W52" si="8">T7-V7</f>
        <v>92</v>
      </c>
    </row>
    <row r="8" spans="1:23" hidden="1" x14ac:dyDescent="0.15">
      <c r="A8" s="113">
        <f t="shared" si="0"/>
        <v>2</v>
      </c>
      <c r="B8" t="s">
        <v>228</v>
      </c>
      <c r="C8" t="s">
        <v>229</v>
      </c>
      <c r="D8" t="s">
        <v>344</v>
      </c>
      <c r="E8" t="s">
        <v>230</v>
      </c>
      <c r="F8" s="1" t="s">
        <v>231</v>
      </c>
      <c r="G8" s="1" t="s">
        <v>30</v>
      </c>
      <c r="H8" s="1" t="s">
        <v>79</v>
      </c>
      <c r="I8" s="65">
        <v>1</v>
      </c>
      <c r="J8" s="82">
        <f t="shared" si="1"/>
        <v>25</v>
      </c>
      <c r="K8" s="65">
        <v>4</v>
      </c>
      <c r="L8" s="82">
        <f t="shared" si="2"/>
        <v>18</v>
      </c>
      <c r="M8" s="65">
        <v>3</v>
      </c>
      <c r="N8" s="82">
        <f t="shared" si="3"/>
        <v>20</v>
      </c>
      <c r="O8" s="65">
        <v>3</v>
      </c>
      <c r="P8" s="82">
        <f t="shared" si="4"/>
        <v>20</v>
      </c>
      <c r="Q8" s="65"/>
      <c r="R8" s="82">
        <f t="shared" si="5"/>
        <v>0</v>
      </c>
      <c r="T8" s="114">
        <f t="shared" si="6"/>
        <v>83</v>
      </c>
      <c r="U8" s="115">
        <f>T5-MIN(J5,L5,N5,P5,R5)</f>
        <v>0</v>
      </c>
      <c r="V8" s="116">
        <f t="shared" si="7"/>
        <v>0</v>
      </c>
      <c r="W8" s="8">
        <f t="shared" si="8"/>
        <v>83</v>
      </c>
    </row>
    <row r="9" spans="1:23" hidden="1" x14ac:dyDescent="0.15">
      <c r="A9" s="113">
        <f t="shared" si="0"/>
        <v>3</v>
      </c>
      <c r="B9" t="s">
        <v>47</v>
      </c>
      <c r="C9" s="7" t="s">
        <v>48</v>
      </c>
      <c r="D9" t="s">
        <v>345</v>
      </c>
      <c r="E9" t="s">
        <v>50</v>
      </c>
      <c r="F9" s="1" t="s">
        <v>51</v>
      </c>
      <c r="G9" s="1" t="s">
        <v>52</v>
      </c>
      <c r="I9" s="65">
        <v>3</v>
      </c>
      <c r="J9" s="82">
        <f t="shared" si="1"/>
        <v>20</v>
      </c>
      <c r="K9" s="65">
        <v>5</v>
      </c>
      <c r="L9" s="82">
        <f t="shared" si="2"/>
        <v>16</v>
      </c>
      <c r="M9" s="65">
        <v>6</v>
      </c>
      <c r="N9" s="82">
        <f t="shared" si="3"/>
        <v>15</v>
      </c>
      <c r="O9" s="65">
        <v>2</v>
      </c>
      <c r="P9" s="82">
        <f t="shared" si="4"/>
        <v>22</v>
      </c>
      <c r="Q9" s="65"/>
      <c r="R9" s="82">
        <f t="shared" si="5"/>
        <v>0</v>
      </c>
      <c r="T9" s="114">
        <f t="shared" si="6"/>
        <v>73</v>
      </c>
      <c r="U9" s="115">
        <f>T8-MIN(J8,L8,N8,P8,R8)</f>
        <v>83</v>
      </c>
      <c r="V9" s="116">
        <f t="shared" si="7"/>
        <v>0</v>
      </c>
      <c r="W9" s="8">
        <f t="shared" si="8"/>
        <v>73</v>
      </c>
    </row>
    <row r="10" spans="1:23" hidden="1" x14ac:dyDescent="0.15">
      <c r="A10" s="113">
        <f t="shared" si="0"/>
        <v>4</v>
      </c>
      <c r="B10" t="s">
        <v>346</v>
      </c>
      <c r="C10" t="s">
        <v>347</v>
      </c>
      <c r="D10" t="s">
        <v>348</v>
      </c>
      <c r="E10" t="s">
        <v>40</v>
      </c>
      <c r="F10" s="1" t="s">
        <v>41</v>
      </c>
      <c r="G10" s="1" t="s">
        <v>30</v>
      </c>
      <c r="I10" s="65">
        <v>4</v>
      </c>
      <c r="J10" s="82">
        <f t="shared" si="1"/>
        <v>18</v>
      </c>
      <c r="K10" s="65">
        <v>6</v>
      </c>
      <c r="L10" s="82">
        <f t="shared" si="2"/>
        <v>15</v>
      </c>
      <c r="M10" s="65">
        <v>5</v>
      </c>
      <c r="N10" s="82">
        <f t="shared" si="3"/>
        <v>16</v>
      </c>
      <c r="O10" s="65">
        <v>9</v>
      </c>
      <c r="P10" s="82">
        <f t="shared" si="4"/>
        <v>12</v>
      </c>
      <c r="Q10" s="65"/>
      <c r="R10" s="82">
        <f t="shared" si="5"/>
        <v>0</v>
      </c>
      <c r="T10" s="114">
        <f t="shared" si="6"/>
        <v>61</v>
      </c>
      <c r="U10" s="115">
        <f>T9-MIN(J9,L9,N9,P9,R9)</f>
        <v>73</v>
      </c>
      <c r="V10" s="116">
        <f t="shared" si="7"/>
        <v>0</v>
      </c>
      <c r="W10" s="8">
        <f t="shared" si="8"/>
        <v>61</v>
      </c>
    </row>
    <row r="11" spans="1:23" hidden="1" x14ac:dyDescent="0.15">
      <c r="A11" s="113">
        <f t="shared" si="0"/>
        <v>5</v>
      </c>
      <c r="B11" t="s">
        <v>75</v>
      </c>
      <c r="C11" t="s">
        <v>38</v>
      </c>
      <c r="D11" t="s">
        <v>76</v>
      </c>
      <c r="E11" t="s">
        <v>77</v>
      </c>
      <c r="F11" s="1" t="s">
        <v>78</v>
      </c>
      <c r="G11" s="1" t="s">
        <v>30</v>
      </c>
      <c r="I11" s="65">
        <v>7</v>
      </c>
      <c r="J11" s="82">
        <f t="shared" si="1"/>
        <v>14</v>
      </c>
      <c r="K11" s="65">
        <v>7</v>
      </c>
      <c r="L11" s="82">
        <f t="shared" si="2"/>
        <v>14</v>
      </c>
      <c r="M11" s="65">
        <v>4</v>
      </c>
      <c r="N11" s="82">
        <f t="shared" si="3"/>
        <v>18</v>
      </c>
      <c r="O11" s="65">
        <v>14</v>
      </c>
      <c r="P11" s="82">
        <f t="shared" si="4"/>
        <v>7</v>
      </c>
      <c r="Q11" s="65"/>
      <c r="R11" s="82">
        <f t="shared" si="5"/>
        <v>0</v>
      </c>
      <c r="T11" s="114">
        <f t="shared" si="6"/>
        <v>53</v>
      </c>
      <c r="U11" s="115">
        <f>T10-MIN(J10,L10,N10,P10,R10)</f>
        <v>61</v>
      </c>
      <c r="V11" s="116">
        <f t="shared" si="7"/>
        <v>0</v>
      </c>
      <c r="W11" s="8">
        <f t="shared" si="8"/>
        <v>53</v>
      </c>
    </row>
    <row r="12" spans="1:23" hidden="1" x14ac:dyDescent="0.15">
      <c r="A12" s="113">
        <f t="shared" si="0"/>
        <v>6</v>
      </c>
      <c r="B12" t="s">
        <v>156</v>
      </c>
      <c r="C12" t="s">
        <v>130</v>
      </c>
      <c r="D12" t="s">
        <v>349</v>
      </c>
      <c r="E12" t="s">
        <v>350</v>
      </c>
      <c r="F12" s="1" t="s">
        <v>159</v>
      </c>
      <c r="G12" s="1" t="s">
        <v>52</v>
      </c>
      <c r="H12" s="1" t="s">
        <v>73</v>
      </c>
      <c r="I12" s="65">
        <v>9</v>
      </c>
      <c r="J12" s="82">
        <f t="shared" si="1"/>
        <v>12</v>
      </c>
      <c r="K12" s="65">
        <v>13</v>
      </c>
      <c r="L12" s="82">
        <f t="shared" si="2"/>
        <v>8</v>
      </c>
      <c r="M12" s="65">
        <v>8</v>
      </c>
      <c r="N12" s="82">
        <f t="shared" si="3"/>
        <v>13</v>
      </c>
      <c r="O12" s="65">
        <v>5</v>
      </c>
      <c r="P12" s="82">
        <f t="shared" si="4"/>
        <v>16</v>
      </c>
      <c r="Q12" s="65"/>
      <c r="R12" s="82">
        <f t="shared" si="5"/>
        <v>0</v>
      </c>
      <c r="T12" s="114">
        <f t="shared" si="6"/>
        <v>49</v>
      </c>
      <c r="U12" s="115" t="e">
        <f>#REF!-MIN(#REF!,#REF!,#REF!,#REF!,#REF!)</f>
        <v>#REF!</v>
      </c>
      <c r="V12" s="116">
        <f t="shared" si="7"/>
        <v>0</v>
      </c>
      <c r="W12" s="8">
        <f t="shared" si="8"/>
        <v>49</v>
      </c>
    </row>
    <row r="13" spans="1:23" hidden="1" x14ac:dyDescent="0.15">
      <c r="A13" s="113">
        <f t="shared" si="0"/>
        <v>7</v>
      </c>
      <c r="B13" t="s">
        <v>173</v>
      </c>
      <c r="C13" t="s">
        <v>174</v>
      </c>
      <c r="D13" t="s">
        <v>351</v>
      </c>
      <c r="E13" t="s">
        <v>352</v>
      </c>
      <c r="F13" s="1" t="s">
        <v>353</v>
      </c>
      <c r="G13" s="1" t="s">
        <v>30</v>
      </c>
      <c r="I13" s="65">
        <v>12</v>
      </c>
      <c r="J13" s="82">
        <f t="shared" si="1"/>
        <v>9</v>
      </c>
      <c r="K13" s="65">
        <v>15</v>
      </c>
      <c r="L13" s="82">
        <f t="shared" si="2"/>
        <v>6</v>
      </c>
      <c r="M13" s="65">
        <v>9</v>
      </c>
      <c r="N13" s="82">
        <f t="shared" si="3"/>
        <v>12</v>
      </c>
      <c r="O13" s="65">
        <v>6</v>
      </c>
      <c r="P13" s="82">
        <f t="shared" si="4"/>
        <v>15</v>
      </c>
      <c r="Q13" s="65"/>
      <c r="R13" s="82">
        <f t="shared" si="5"/>
        <v>0</v>
      </c>
      <c r="T13" s="114">
        <f t="shared" si="6"/>
        <v>42</v>
      </c>
      <c r="U13" s="115">
        <f>T12-MIN(J12,L12,N12,P12,R12)</f>
        <v>49</v>
      </c>
      <c r="V13" s="116">
        <f t="shared" si="7"/>
        <v>0</v>
      </c>
      <c r="W13" s="8">
        <f t="shared" si="8"/>
        <v>42</v>
      </c>
    </row>
    <row r="14" spans="1:23" hidden="1" x14ac:dyDescent="0.15">
      <c r="A14" s="113">
        <f t="shared" si="0"/>
        <v>8</v>
      </c>
      <c r="B14" t="s">
        <v>354</v>
      </c>
      <c r="C14" t="s">
        <v>43</v>
      </c>
      <c r="D14" t="s">
        <v>355</v>
      </c>
      <c r="E14" t="s">
        <v>356</v>
      </c>
      <c r="F14" s="1" t="s">
        <v>357</v>
      </c>
      <c r="G14" s="1" t="s">
        <v>52</v>
      </c>
      <c r="I14" s="65">
        <v>6</v>
      </c>
      <c r="J14" s="82">
        <f t="shared" si="1"/>
        <v>15</v>
      </c>
      <c r="K14" s="65">
        <v>2</v>
      </c>
      <c r="L14" s="82">
        <f t="shared" si="2"/>
        <v>22</v>
      </c>
      <c r="M14" s="65"/>
      <c r="N14" s="117">
        <f t="shared" si="3"/>
        <v>0</v>
      </c>
      <c r="O14" s="65"/>
      <c r="P14" s="117">
        <f t="shared" si="4"/>
        <v>0</v>
      </c>
      <c r="Q14" s="65"/>
      <c r="R14" s="82">
        <f t="shared" si="5"/>
        <v>0</v>
      </c>
      <c r="T14" s="114">
        <f t="shared" si="6"/>
        <v>37</v>
      </c>
      <c r="U14" s="115">
        <f>T11-MIN(J11,L11,N11,P11,R11)</f>
        <v>53</v>
      </c>
      <c r="V14" s="116">
        <f t="shared" si="7"/>
        <v>0</v>
      </c>
      <c r="W14" s="8">
        <f t="shared" si="8"/>
        <v>37</v>
      </c>
    </row>
    <row r="15" spans="1:23" hidden="1" x14ac:dyDescent="0.15">
      <c r="A15" s="113">
        <f t="shared" si="0"/>
        <v>9</v>
      </c>
      <c r="B15" t="s">
        <v>358</v>
      </c>
      <c r="C15" t="s">
        <v>359</v>
      </c>
      <c r="D15" t="s">
        <v>360</v>
      </c>
      <c r="E15" t="s">
        <v>361</v>
      </c>
      <c r="F15" s="1" t="s">
        <v>362</v>
      </c>
      <c r="G15" s="1" t="s">
        <v>30</v>
      </c>
      <c r="H15" s="1" t="s">
        <v>79</v>
      </c>
      <c r="I15" s="65"/>
      <c r="J15" s="117">
        <f t="shared" si="1"/>
        <v>0</v>
      </c>
      <c r="K15" s="65">
        <v>8</v>
      </c>
      <c r="L15" s="82">
        <f t="shared" si="2"/>
        <v>13</v>
      </c>
      <c r="M15" s="65">
        <v>17</v>
      </c>
      <c r="N15" s="82">
        <f t="shared" si="3"/>
        <v>4</v>
      </c>
      <c r="O15" s="65">
        <v>8</v>
      </c>
      <c r="P15" s="82">
        <f t="shared" si="4"/>
        <v>13</v>
      </c>
      <c r="Q15" s="86"/>
      <c r="R15" s="82">
        <f t="shared" si="5"/>
        <v>0</v>
      </c>
      <c r="T15" s="114">
        <f t="shared" si="6"/>
        <v>30</v>
      </c>
      <c r="U15" s="115" t="e">
        <f>#REF!-MIN(#REF!,#REF!,#REF!,#REF!,#REF!)</f>
        <v>#REF!</v>
      </c>
      <c r="V15" s="116">
        <f t="shared" si="7"/>
        <v>0</v>
      </c>
      <c r="W15" s="8">
        <f t="shared" si="8"/>
        <v>30</v>
      </c>
    </row>
    <row r="16" spans="1:23" hidden="1" x14ac:dyDescent="0.15">
      <c r="A16" s="113">
        <f t="shared" si="0"/>
        <v>10</v>
      </c>
      <c r="B16" t="s">
        <v>32</v>
      </c>
      <c r="C16" t="s">
        <v>33</v>
      </c>
      <c r="D16" t="s">
        <v>34</v>
      </c>
      <c r="E16" t="s">
        <v>35</v>
      </c>
      <c r="F16" s="1" t="s">
        <v>36</v>
      </c>
      <c r="G16" s="1" t="s">
        <v>30</v>
      </c>
      <c r="I16" s="65">
        <v>10</v>
      </c>
      <c r="J16" s="82">
        <f t="shared" si="1"/>
        <v>11</v>
      </c>
      <c r="K16" s="65"/>
      <c r="L16" s="117">
        <f t="shared" si="2"/>
        <v>0</v>
      </c>
      <c r="M16" s="65"/>
      <c r="N16" s="117">
        <f t="shared" si="3"/>
        <v>0</v>
      </c>
      <c r="O16" s="65">
        <v>4</v>
      </c>
      <c r="P16" s="82">
        <f t="shared" si="4"/>
        <v>18</v>
      </c>
      <c r="Q16" s="65"/>
      <c r="R16" s="82">
        <f t="shared" si="5"/>
        <v>0</v>
      </c>
      <c r="T16" s="114">
        <f t="shared" si="6"/>
        <v>29</v>
      </c>
      <c r="U16" s="115" t="e">
        <f>#REF!-MIN(#REF!,#REF!,#REF!,#REF!,#REF!)</f>
        <v>#REF!</v>
      </c>
      <c r="V16" s="116">
        <f t="shared" si="7"/>
        <v>0</v>
      </c>
      <c r="W16" s="8">
        <f t="shared" si="8"/>
        <v>29</v>
      </c>
    </row>
    <row r="17" spans="1:23" hidden="1" x14ac:dyDescent="0.15">
      <c r="A17" s="113">
        <f t="shared" si="0"/>
        <v>11</v>
      </c>
      <c r="B17" t="s">
        <v>69</v>
      </c>
      <c r="C17" t="s">
        <v>70</v>
      </c>
      <c r="D17" t="s">
        <v>49</v>
      </c>
      <c r="E17" t="s">
        <v>363</v>
      </c>
      <c r="F17" s="1" t="s">
        <v>72</v>
      </c>
      <c r="G17" s="1" t="s">
        <v>30</v>
      </c>
      <c r="H17" s="1" t="s">
        <v>79</v>
      </c>
      <c r="I17" s="65">
        <v>11</v>
      </c>
      <c r="J17" s="82">
        <f t="shared" si="1"/>
        <v>10</v>
      </c>
      <c r="K17" s="65">
        <v>17</v>
      </c>
      <c r="L17" s="82">
        <f t="shared" si="2"/>
        <v>4</v>
      </c>
      <c r="M17" s="65">
        <v>12</v>
      </c>
      <c r="N17" s="82">
        <f t="shared" si="3"/>
        <v>9</v>
      </c>
      <c r="O17" s="65">
        <v>18</v>
      </c>
      <c r="P17" s="82">
        <f t="shared" si="4"/>
        <v>3</v>
      </c>
      <c r="Q17" s="65"/>
      <c r="R17" s="82">
        <f t="shared" si="5"/>
        <v>0</v>
      </c>
      <c r="T17" s="114">
        <f t="shared" si="6"/>
        <v>26</v>
      </c>
      <c r="U17" s="115">
        <f>T15-MIN(J15,L15,N15,P15,R15)</f>
        <v>30</v>
      </c>
      <c r="V17" s="116">
        <f t="shared" si="7"/>
        <v>0</v>
      </c>
      <c r="W17" s="8">
        <f t="shared" si="8"/>
        <v>26</v>
      </c>
    </row>
    <row r="18" spans="1:23" hidden="1" x14ac:dyDescent="0.15">
      <c r="A18" s="113">
        <f t="shared" si="0"/>
        <v>12</v>
      </c>
      <c r="B18" t="s">
        <v>364</v>
      </c>
      <c r="C18" t="s">
        <v>365</v>
      </c>
      <c r="D18" t="s">
        <v>366</v>
      </c>
      <c r="E18" t="s">
        <v>367</v>
      </c>
      <c r="F18" s="1" t="s">
        <v>368</v>
      </c>
      <c r="G18" s="1" t="s">
        <v>30</v>
      </c>
      <c r="I18" s="65"/>
      <c r="J18" s="117">
        <f t="shared" si="1"/>
        <v>0</v>
      </c>
      <c r="K18" s="118">
        <v>1</v>
      </c>
      <c r="L18" s="82">
        <f t="shared" si="2"/>
        <v>25</v>
      </c>
      <c r="M18" s="65"/>
      <c r="N18" s="117">
        <f t="shared" si="3"/>
        <v>0</v>
      </c>
      <c r="O18" s="65"/>
      <c r="P18" s="117">
        <f t="shared" si="4"/>
        <v>0</v>
      </c>
      <c r="Q18" s="65"/>
      <c r="R18" s="82">
        <f t="shared" si="5"/>
        <v>0</v>
      </c>
      <c r="S18" s="83"/>
      <c r="T18" s="114">
        <f t="shared" si="6"/>
        <v>25</v>
      </c>
      <c r="U18" s="115">
        <f>T15-MIN(J15,L15,N15,P15,R15)</f>
        <v>30</v>
      </c>
      <c r="V18" s="116">
        <f t="shared" si="7"/>
        <v>0</v>
      </c>
      <c r="W18" s="8">
        <f t="shared" si="8"/>
        <v>25</v>
      </c>
    </row>
    <row r="19" spans="1:23" hidden="1" x14ac:dyDescent="0.15">
      <c r="A19" s="113">
        <f t="shared" si="0"/>
        <v>13</v>
      </c>
      <c r="B19" t="s">
        <v>81</v>
      </c>
      <c r="C19" t="s">
        <v>82</v>
      </c>
      <c r="D19" t="s">
        <v>355</v>
      </c>
      <c r="E19" t="s">
        <v>84</v>
      </c>
      <c r="F19" s="1" t="s">
        <v>85</v>
      </c>
      <c r="G19" s="1" t="s">
        <v>52</v>
      </c>
      <c r="I19" s="65">
        <v>13</v>
      </c>
      <c r="J19" s="82">
        <f t="shared" si="1"/>
        <v>8</v>
      </c>
      <c r="K19" s="65"/>
      <c r="L19" s="117">
        <f t="shared" si="2"/>
        <v>0</v>
      </c>
      <c r="M19" s="65"/>
      <c r="N19" s="117">
        <f t="shared" si="3"/>
        <v>0</v>
      </c>
      <c r="O19" s="65">
        <v>7</v>
      </c>
      <c r="P19" s="82">
        <f t="shared" si="4"/>
        <v>14</v>
      </c>
      <c r="Q19" s="86"/>
      <c r="R19" s="82">
        <f t="shared" si="5"/>
        <v>0</v>
      </c>
      <c r="T19" s="114">
        <f t="shared" si="6"/>
        <v>22</v>
      </c>
      <c r="U19" s="115">
        <f>T17-MIN(J17,L17,N17,P17,R17)</f>
        <v>26</v>
      </c>
      <c r="V19" s="116">
        <f t="shared" si="7"/>
        <v>0</v>
      </c>
      <c r="W19" s="8">
        <f t="shared" si="8"/>
        <v>22</v>
      </c>
    </row>
    <row r="20" spans="1:23" hidden="1" x14ac:dyDescent="0.15">
      <c r="A20" s="113">
        <f t="shared" si="0"/>
        <v>14</v>
      </c>
      <c r="B20" t="s">
        <v>86</v>
      </c>
      <c r="C20" t="s">
        <v>87</v>
      </c>
      <c r="D20" t="s">
        <v>49</v>
      </c>
      <c r="E20" t="s">
        <v>88</v>
      </c>
      <c r="F20" s="1" t="s">
        <v>89</v>
      </c>
      <c r="G20" s="1" t="s">
        <v>30</v>
      </c>
      <c r="H20" s="1" t="s">
        <v>79</v>
      </c>
      <c r="I20" s="65"/>
      <c r="J20" s="117">
        <f t="shared" si="1"/>
        <v>0</v>
      </c>
      <c r="K20" s="65">
        <v>11</v>
      </c>
      <c r="L20" s="82">
        <f t="shared" si="2"/>
        <v>10</v>
      </c>
      <c r="M20" s="65">
        <v>16</v>
      </c>
      <c r="N20" s="82">
        <f t="shared" si="3"/>
        <v>5</v>
      </c>
      <c r="O20" s="65">
        <v>16</v>
      </c>
      <c r="P20" s="82">
        <f t="shared" si="4"/>
        <v>5</v>
      </c>
      <c r="Q20" s="65"/>
      <c r="R20" s="82">
        <f t="shared" si="5"/>
        <v>0</v>
      </c>
      <c r="T20" s="114">
        <f t="shared" si="6"/>
        <v>20</v>
      </c>
      <c r="U20" s="115" t="e">
        <f>#REF!-MIN(#REF!,#REF!,#REF!,#REF!,#REF!)</f>
        <v>#REF!</v>
      </c>
      <c r="V20" s="116">
        <f t="shared" si="7"/>
        <v>0</v>
      </c>
      <c r="W20" s="8">
        <f t="shared" si="8"/>
        <v>20</v>
      </c>
    </row>
    <row r="21" spans="1:23" hidden="1" x14ac:dyDescent="0.15">
      <c r="A21" s="113">
        <f t="shared" si="0"/>
        <v>15</v>
      </c>
      <c r="B21" t="s">
        <v>369</v>
      </c>
      <c r="C21" t="s">
        <v>101</v>
      </c>
      <c r="D21" t="s">
        <v>153</v>
      </c>
      <c r="E21" t="s">
        <v>370</v>
      </c>
      <c r="F21" s="1" t="s">
        <v>371</v>
      </c>
      <c r="G21" s="1" t="s">
        <v>52</v>
      </c>
      <c r="I21" s="65"/>
      <c r="J21" s="117">
        <f t="shared" si="1"/>
        <v>0</v>
      </c>
      <c r="K21" s="118">
        <v>9</v>
      </c>
      <c r="L21" s="82">
        <f t="shared" si="2"/>
        <v>12</v>
      </c>
      <c r="M21" s="65">
        <v>15</v>
      </c>
      <c r="N21" s="82">
        <f t="shared" si="3"/>
        <v>6</v>
      </c>
      <c r="O21" s="65"/>
      <c r="P21" s="117">
        <f t="shared" si="4"/>
        <v>0</v>
      </c>
      <c r="Q21" s="65"/>
      <c r="R21" s="82">
        <f t="shared" si="5"/>
        <v>0</v>
      </c>
      <c r="S21" s="83"/>
      <c r="T21" s="114">
        <f t="shared" si="6"/>
        <v>18</v>
      </c>
      <c r="U21" s="115" t="e">
        <f>#REF!-MIN(#REF!,#REF!,#REF!,#REF!,#REF!)</f>
        <v>#REF!</v>
      </c>
      <c r="V21" s="116">
        <f t="shared" si="7"/>
        <v>0</v>
      </c>
      <c r="W21" s="8">
        <f t="shared" si="8"/>
        <v>18</v>
      </c>
    </row>
    <row r="22" spans="1:23" hidden="1" x14ac:dyDescent="0.15">
      <c r="A22" s="113">
        <f t="shared" si="0"/>
        <v>16</v>
      </c>
      <c r="B22" t="s">
        <v>91</v>
      </c>
      <c r="C22" t="s">
        <v>92</v>
      </c>
      <c r="D22" t="s">
        <v>93</v>
      </c>
      <c r="E22" t="s">
        <v>372</v>
      </c>
      <c r="F22" s="1" t="s">
        <v>373</v>
      </c>
      <c r="G22" s="1" t="s">
        <v>52</v>
      </c>
      <c r="I22" s="65">
        <v>5</v>
      </c>
      <c r="J22" s="82"/>
      <c r="K22" s="65">
        <v>14</v>
      </c>
      <c r="L22" s="82">
        <f t="shared" si="2"/>
        <v>7</v>
      </c>
      <c r="M22" s="65"/>
      <c r="N22" s="117">
        <f t="shared" si="3"/>
        <v>0</v>
      </c>
      <c r="O22" s="65">
        <v>11</v>
      </c>
      <c r="P22" s="82">
        <f t="shared" si="4"/>
        <v>10</v>
      </c>
      <c r="Q22" s="65"/>
      <c r="R22" s="82">
        <f t="shared" si="5"/>
        <v>0</v>
      </c>
      <c r="T22" s="114">
        <f t="shared" si="6"/>
        <v>17</v>
      </c>
      <c r="U22" s="115" t="e">
        <f>#REF!-MIN(#REF!,#REF!,#REF!,#REF!,#REF!)</f>
        <v>#REF!</v>
      </c>
      <c r="V22" s="116">
        <f t="shared" si="7"/>
        <v>0</v>
      </c>
      <c r="W22" s="8">
        <f t="shared" si="8"/>
        <v>17</v>
      </c>
    </row>
    <row r="23" spans="1:23" hidden="1" x14ac:dyDescent="0.15">
      <c r="A23" s="113">
        <f t="shared" si="0"/>
        <v>17</v>
      </c>
      <c r="B23" t="s">
        <v>134</v>
      </c>
      <c r="C23" t="s">
        <v>374</v>
      </c>
      <c r="D23" t="s">
        <v>375</v>
      </c>
      <c r="E23" t="s">
        <v>137</v>
      </c>
      <c r="F23" s="1" t="s">
        <v>138</v>
      </c>
      <c r="G23" s="1" t="s">
        <v>52</v>
      </c>
      <c r="H23" s="1" t="s">
        <v>79</v>
      </c>
      <c r="I23" s="65">
        <v>15</v>
      </c>
      <c r="J23" s="82">
        <f t="shared" ref="J23:J44" si="9">IF(I23=1,25,IF(I23=2,22,IF(I23=3,20,IF(I23=4,18,IF(I23=0,0,(21-I23))))))</f>
        <v>6</v>
      </c>
      <c r="K23" s="86"/>
      <c r="L23" s="117">
        <f t="shared" si="2"/>
        <v>0</v>
      </c>
      <c r="M23" s="65"/>
      <c r="N23" s="117">
        <f t="shared" si="3"/>
        <v>0</v>
      </c>
      <c r="O23" s="65">
        <v>10</v>
      </c>
      <c r="P23" s="82">
        <f t="shared" si="4"/>
        <v>11</v>
      </c>
      <c r="Q23" s="65"/>
      <c r="R23" s="82">
        <f t="shared" si="5"/>
        <v>0</v>
      </c>
      <c r="T23" s="114">
        <f t="shared" si="6"/>
        <v>17</v>
      </c>
      <c r="U23" s="115">
        <f>T13-MIN(J13,L13,N13,P13,R13)</f>
        <v>42</v>
      </c>
      <c r="V23" s="116">
        <f t="shared" si="7"/>
        <v>0</v>
      </c>
      <c r="W23" s="8">
        <f t="shared" si="8"/>
        <v>17</v>
      </c>
    </row>
    <row r="24" spans="1:23" hidden="1" x14ac:dyDescent="0.15">
      <c r="A24" s="113">
        <f t="shared" si="0"/>
        <v>18</v>
      </c>
      <c r="B24" t="s">
        <v>376</v>
      </c>
      <c r="C24" t="s">
        <v>377</v>
      </c>
      <c r="D24" t="s">
        <v>378</v>
      </c>
      <c r="E24" t="s">
        <v>379</v>
      </c>
      <c r="F24" s="1" t="s">
        <v>380</v>
      </c>
      <c r="G24" s="1" t="s">
        <v>52</v>
      </c>
      <c r="I24" s="65">
        <v>8</v>
      </c>
      <c r="J24" s="82">
        <f t="shared" si="9"/>
        <v>13</v>
      </c>
      <c r="K24" s="65"/>
      <c r="L24" s="117">
        <f t="shared" si="2"/>
        <v>0</v>
      </c>
      <c r="M24" s="65"/>
      <c r="N24" s="117">
        <f t="shared" si="3"/>
        <v>0</v>
      </c>
      <c r="O24" s="65"/>
      <c r="P24" s="117">
        <f t="shared" si="4"/>
        <v>0</v>
      </c>
      <c r="Q24" s="86"/>
      <c r="R24" s="82">
        <f t="shared" si="5"/>
        <v>0</v>
      </c>
      <c r="T24" s="114">
        <f t="shared" si="6"/>
        <v>13</v>
      </c>
      <c r="U24" s="115" t="e">
        <f>#REF!-MIN(#REF!,#REF!,#REF!,#REF!,#REF!)</f>
        <v>#REF!</v>
      </c>
      <c r="V24" s="116">
        <f t="shared" si="7"/>
        <v>0</v>
      </c>
      <c r="W24" s="8">
        <f t="shared" si="8"/>
        <v>13</v>
      </c>
    </row>
    <row r="25" spans="1:23" hidden="1" x14ac:dyDescent="0.15">
      <c r="A25" s="113">
        <f t="shared" si="0"/>
        <v>19</v>
      </c>
      <c r="B25" t="s">
        <v>192</v>
      </c>
      <c r="C25" t="s">
        <v>193</v>
      </c>
      <c r="D25" t="s">
        <v>381</v>
      </c>
      <c r="E25" t="s">
        <v>382</v>
      </c>
      <c r="F25" s="1" t="s">
        <v>383</v>
      </c>
      <c r="G25" s="1" t="s">
        <v>30</v>
      </c>
      <c r="I25" s="65">
        <v>17</v>
      </c>
      <c r="J25" s="82">
        <f t="shared" si="9"/>
        <v>4</v>
      </c>
      <c r="K25" s="65"/>
      <c r="L25" s="117">
        <f t="shared" si="2"/>
        <v>0</v>
      </c>
      <c r="M25" s="65">
        <v>19</v>
      </c>
      <c r="N25" s="82">
        <f t="shared" si="3"/>
        <v>2</v>
      </c>
      <c r="O25" s="65">
        <v>15</v>
      </c>
      <c r="P25" s="82">
        <f t="shared" si="4"/>
        <v>6</v>
      </c>
      <c r="Q25" s="65"/>
      <c r="R25" s="82">
        <f t="shared" si="5"/>
        <v>0</v>
      </c>
      <c r="T25" s="114">
        <f t="shared" si="6"/>
        <v>12</v>
      </c>
      <c r="U25" s="115" t="e">
        <f>#REF!-MIN(#REF!,#REF!,#REF!,#REF!,#REF!)</f>
        <v>#REF!</v>
      </c>
      <c r="V25" s="116">
        <f t="shared" si="7"/>
        <v>0</v>
      </c>
      <c r="W25" s="8">
        <f t="shared" si="8"/>
        <v>12</v>
      </c>
    </row>
    <row r="26" spans="1:23" hidden="1" x14ac:dyDescent="0.15">
      <c r="A26" s="113">
        <f t="shared" si="0"/>
        <v>20</v>
      </c>
      <c r="B26" t="s">
        <v>129</v>
      </c>
      <c r="C26" t="s">
        <v>130</v>
      </c>
      <c r="D26" t="s">
        <v>384</v>
      </c>
      <c r="E26" t="s">
        <v>342</v>
      </c>
      <c r="F26" s="1" t="s">
        <v>343</v>
      </c>
      <c r="G26" s="1" t="s">
        <v>30</v>
      </c>
      <c r="I26" s="65"/>
      <c r="J26" s="117">
        <f t="shared" si="9"/>
        <v>0</v>
      </c>
      <c r="K26" s="65"/>
      <c r="L26" s="117">
        <f t="shared" si="2"/>
        <v>0</v>
      </c>
      <c r="M26" s="65">
        <v>10</v>
      </c>
      <c r="N26" s="82">
        <f t="shared" si="3"/>
        <v>11</v>
      </c>
      <c r="O26" s="65"/>
      <c r="P26" s="117">
        <f t="shared" si="4"/>
        <v>0</v>
      </c>
      <c r="Q26" s="65"/>
      <c r="R26" s="82">
        <f t="shared" si="5"/>
        <v>0</v>
      </c>
      <c r="T26" s="114">
        <f t="shared" si="6"/>
        <v>11</v>
      </c>
      <c r="U26" s="115">
        <f>T25-MIN(J25,L25,N25,P25,R25)</f>
        <v>12</v>
      </c>
      <c r="V26" s="116">
        <f t="shared" si="7"/>
        <v>0</v>
      </c>
      <c r="W26" s="8">
        <f t="shared" si="8"/>
        <v>11</v>
      </c>
    </row>
    <row r="27" spans="1:23" hidden="1" x14ac:dyDescent="0.15">
      <c r="A27" s="113">
        <f t="shared" si="0"/>
        <v>21</v>
      </c>
      <c r="B27" t="s">
        <v>261</v>
      </c>
      <c r="C27" t="s">
        <v>262</v>
      </c>
      <c r="D27" t="s">
        <v>213</v>
      </c>
      <c r="E27" t="s">
        <v>263</v>
      </c>
      <c r="F27" s="1" t="s">
        <v>128</v>
      </c>
      <c r="G27" s="1" t="s">
        <v>30</v>
      </c>
      <c r="I27" s="65"/>
      <c r="J27" s="117">
        <f t="shared" si="9"/>
        <v>0</v>
      </c>
      <c r="K27" s="118">
        <v>10</v>
      </c>
      <c r="L27" s="82">
        <f t="shared" si="2"/>
        <v>11</v>
      </c>
      <c r="M27" s="65"/>
      <c r="N27" s="117">
        <f t="shared" si="3"/>
        <v>0</v>
      </c>
      <c r="O27" s="65"/>
      <c r="P27" s="117">
        <f t="shared" si="4"/>
        <v>0</v>
      </c>
      <c r="Q27" s="65"/>
      <c r="R27" s="82">
        <f t="shared" si="5"/>
        <v>0</v>
      </c>
      <c r="S27" s="83"/>
      <c r="T27" s="114">
        <f t="shared" si="6"/>
        <v>11</v>
      </c>
      <c r="U27" s="115">
        <f>T24-MIN(J24,L24,N24,P24,R24)</f>
        <v>13</v>
      </c>
      <c r="V27" s="116">
        <f t="shared" si="7"/>
        <v>0</v>
      </c>
      <c r="W27" s="8">
        <f t="shared" si="8"/>
        <v>11</v>
      </c>
    </row>
    <row r="28" spans="1:23" hidden="1" x14ac:dyDescent="0.15">
      <c r="A28" s="113">
        <f t="shared" si="0"/>
        <v>22</v>
      </c>
      <c r="B28" t="s">
        <v>111</v>
      </c>
      <c r="C28" t="s">
        <v>112</v>
      </c>
      <c r="D28" t="s">
        <v>385</v>
      </c>
      <c r="E28" t="s">
        <v>113</v>
      </c>
      <c r="F28" s="1" t="s">
        <v>114</v>
      </c>
      <c r="G28" s="1" t="s">
        <v>115</v>
      </c>
      <c r="I28" s="65"/>
      <c r="J28" s="119">
        <f t="shared" si="9"/>
        <v>0</v>
      </c>
      <c r="K28" s="65"/>
      <c r="L28" s="119">
        <f t="shared" si="2"/>
        <v>0</v>
      </c>
      <c r="M28" s="65">
        <v>20</v>
      </c>
      <c r="N28" s="120">
        <f t="shared" si="3"/>
        <v>1</v>
      </c>
      <c r="O28" s="65">
        <v>12</v>
      </c>
      <c r="P28" s="120">
        <f t="shared" si="4"/>
        <v>9</v>
      </c>
      <c r="Q28" s="86"/>
      <c r="R28" s="82">
        <f t="shared" si="5"/>
        <v>0</v>
      </c>
      <c r="S28" s="101"/>
      <c r="T28" s="114">
        <f t="shared" si="6"/>
        <v>10</v>
      </c>
      <c r="U28" s="115" t="e">
        <f>#REF!-MIN(#REF!,#REF!,#REF!,#REF!,#REF!)</f>
        <v>#REF!</v>
      </c>
      <c r="V28" s="116">
        <f t="shared" si="7"/>
        <v>0</v>
      </c>
      <c r="W28" s="8">
        <f t="shared" si="8"/>
        <v>10</v>
      </c>
    </row>
    <row r="29" spans="1:23" hidden="1" x14ac:dyDescent="0.15">
      <c r="A29" s="113">
        <f t="shared" si="0"/>
        <v>23</v>
      </c>
      <c r="B29" t="s">
        <v>292</v>
      </c>
      <c r="C29" t="s">
        <v>293</v>
      </c>
      <c r="D29" t="s">
        <v>386</v>
      </c>
      <c r="E29" t="s">
        <v>387</v>
      </c>
      <c r="F29" s="1" t="s">
        <v>295</v>
      </c>
      <c r="G29" s="1" t="s">
        <v>30</v>
      </c>
      <c r="I29" s="65"/>
      <c r="J29" s="117">
        <f t="shared" si="9"/>
        <v>0</v>
      </c>
      <c r="K29" s="118">
        <v>12</v>
      </c>
      <c r="L29" s="82">
        <f t="shared" si="2"/>
        <v>9</v>
      </c>
      <c r="M29" s="65"/>
      <c r="N29" s="117">
        <f t="shared" si="3"/>
        <v>0</v>
      </c>
      <c r="O29" s="65"/>
      <c r="P29" s="117">
        <f t="shared" si="4"/>
        <v>0</v>
      </c>
      <c r="Q29" s="65"/>
      <c r="R29" s="82">
        <f t="shared" si="5"/>
        <v>0</v>
      </c>
      <c r="S29" s="83"/>
      <c r="T29" s="114">
        <f t="shared" si="6"/>
        <v>9</v>
      </c>
      <c r="U29" s="115">
        <f>T26-MIN(J26,L26,N26,P26,R26)</f>
        <v>11</v>
      </c>
      <c r="V29" s="116">
        <f t="shared" si="7"/>
        <v>0</v>
      </c>
      <c r="W29" s="8">
        <f t="shared" si="8"/>
        <v>9</v>
      </c>
    </row>
    <row r="30" spans="1:23" hidden="1" x14ac:dyDescent="0.15">
      <c r="A30" s="113">
        <f t="shared" si="0"/>
        <v>24</v>
      </c>
      <c r="B30" t="s">
        <v>165</v>
      </c>
      <c r="C30" t="s">
        <v>144</v>
      </c>
      <c r="D30" t="s">
        <v>166</v>
      </c>
      <c r="E30" t="s">
        <v>167</v>
      </c>
      <c r="F30" s="1" t="s">
        <v>168</v>
      </c>
      <c r="G30" s="1" t="s">
        <v>30</v>
      </c>
      <c r="I30" s="65"/>
      <c r="J30" s="117">
        <f t="shared" si="9"/>
        <v>0</v>
      </c>
      <c r="K30" s="65"/>
      <c r="L30" s="117">
        <f t="shared" si="2"/>
        <v>0</v>
      </c>
      <c r="M30" s="65">
        <v>13</v>
      </c>
      <c r="N30" s="82">
        <f t="shared" si="3"/>
        <v>8</v>
      </c>
      <c r="O30" s="65"/>
      <c r="P30" s="117">
        <f t="shared" si="4"/>
        <v>0</v>
      </c>
      <c r="Q30" s="65"/>
      <c r="R30" s="82">
        <f t="shared" si="5"/>
        <v>0</v>
      </c>
      <c r="T30" s="114">
        <f t="shared" si="6"/>
        <v>8</v>
      </c>
      <c r="U30" s="115">
        <f>T20-MIN(J20,L20,N20,P20,R20)</f>
        <v>20</v>
      </c>
      <c r="V30" s="116">
        <f t="shared" si="7"/>
        <v>0</v>
      </c>
      <c r="W30" s="8">
        <f t="shared" si="8"/>
        <v>8</v>
      </c>
    </row>
    <row r="31" spans="1:23" hidden="1" x14ac:dyDescent="0.15">
      <c r="A31" s="113">
        <f t="shared" si="0"/>
        <v>25</v>
      </c>
      <c r="B31" t="s">
        <v>388</v>
      </c>
      <c r="C31" t="s">
        <v>179</v>
      </c>
      <c r="D31" t="s">
        <v>389</v>
      </c>
      <c r="E31" t="s">
        <v>390</v>
      </c>
      <c r="F31" s="1" t="s">
        <v>391</v>
      </c>
      <c r="G31" s="1" t="s">
        <v>52</v>
      </c>
      <c r="H31" s="1" t="s">
        <v>79</v>
      </c>
      <c r="I31" s="65">
        <v>14</v>
      </c>
      <c r="J31" s="82">
        <f t="shared" si="9"/>
        <v>7</v>
      </c>
      <c r="K31" s="65"/>
      <c r="L31" s="117">
        <f t="shared" si="2"/>
        <v>0</v>
      </c>
      <c r="M31" s="65"/>
      <c r="N31" s="117">
        <f t="shared" si="3"/>
        <v>0</v>
      </c>
      <c r="O31" s="65"/>
      <c r="P31" s="117">
        <f t="shared" si="4"/>
        <v>0</v>
      </c>
      <c r="Q31" s="86"/>
      <c r="R31" s="82">
        <f t="shared" si="5"/>
        <v>0</v>
      </c>
      <c r="T31" s="114">
        <f t="shared" si="6"/>
        <v>7</v>
      </c>
      <c r="U31" s="115">
        <f>T30-MIN(J30,L30,N30,P30,R30)</f>
        <v>8</v>
      </c>
      <c r="V31" s="116">
        <f t="shared" si="7"/>
        <v>0</v>
      </c>
      <c r="W31" s="8">
        <f t="shared" si="8"/>
        <v>7</v>
      </c>
    </row>
    <row r="32" spans="1:23" hidden="1" x14ac:dyDescent="0.15">
      <c r="A32" s="113">
        <f t="shared" si="0"/>
        <v>26</v>
      </c>
      <c r="B32" t="s">
        <v>392</v>
      </c>
      <c r="C32" t="s">
        <v>262</v>
      </c>
      <c r="D32" t="s">
        <v>170</v>
      </c>
      <c r="E32" t="s">
        <v>393</v>
      </c>
      <c r="F32" s="1" t="s">
        <v>394</v>
      </c>
      <c r="G32" s="1" t="s">
        <v>30</v>
      </c>
      <c r="H32" s="1" t="s">
        <v>79</v>
      </c>
      <c r="I32" s="65"/>
      <c r="J32" s="119">
        <f t="shared" si="9"/>
        <v>0</v>
      </c>
      <c r="K32" s="65"/>
      <c r="L32" s="119">
        <f t="shared" si="2"/>
        <v>0</v>
      </c>
      <c r="M32" s="65">
        <v>14</v>
      </c>
      <c r="N32" s="120">
        <f t="shared" si="3"/>
        <v>7</v>
      </c>
      <c r="O32" s="65"/>
      <c r="P32" s="119">
        <f t="shared" si="4"/>
        <v>0</v>
      </c>
      <c r="Q32" s="65"/>
      <c r="R32" s="82">
        <f t="shared" si="5"/>
        <v>0</v>
      </c>
      <c r="S32" s="101"/>
      <c r="T32" s="114">
        <f t="shared" si="6"/>
        <v>7</v>
      </c>
      <c r="U32" s="115" t="e">
        <f>#REF!-MIN(#REF!,#REF!,#REF!,#REF!,#REF!)</f>
        <v>#REF!</v>
      </c>
      <c r="V32" s="116">
        <f t="shared" si="7"/>
        <v>0</v>
      </c>
      <c r="W32" s="8">
        <f t="shared" si="8"/>
        <v>7</v>
      </c>
    </row>
    <row r="33" spans="1:23" hidden="1" x14ac:dyDescent="0.15">
      <c r="A33" s="113">
        <f t="shared" si="0"/>
        <v>27</v>
      </c>
      <c r="B33" t="s">
        <v>395</v>
      </c>
      <c r="C33" t="s">
        <v>396</v>
      </c>
      <c r="D33" t="s">
        <v>345</v>
      </c>
      <c r="E33" t="s">
        <v>397</v>
      </c>
      <c r="F33" s="1" t="s">
        <v>398</v>
      </c>
      <c r="G33" s="1" t="s">
        <v>52</v>
      </c>
      <c r="I33" s="65">
        <v>19</v>
      </c>
      <c r="J33" s="82">
        <f t="shared" si="9"/>
        <v>2</v>
      </c>
      <c r="K33" s="65"/>
      <c r="L33" s="117">
        <f t="shared" si="2"/>
        <v>0</v>
      </c>
      <c r="M33" s="65"/>
      <c r="N33" s="117">
        <f t="shared" si="3"/>
        <v>0</v>
      </c>
      <c r="O33" s="65">
        <v>17</v>
      </c>
      <c r="P33" s="82">
        <f t="shared" si="4"/>
        <v>4</v>
      </c>
      <c r="Q33" s="65"/>
      <c r="R33" s="82">
        <f t="shared" si="5"/>
        <v>0</v>
      </c>
      <c r="T33" s="114">
        <f t="shared" si="6"/>
        <v>6</v>
      </c>
      <c r="U33" s="115" t="e">
        <f>#REF!-MIN(#REF!,#REF!,#REF!,#REF!,#REF!)</f>
        <v>#REF!</v>
      </c>
      <c r="V33" s="116">
        <f t="shared" si="7"/>
        <v>0</v>
      </c>
      <c r="W33" s="8">
        <f t="shared" si="8"/>
        <v>6</v>
      </c>
    </row>
    <row r="34" spans="1:23" hidden="1" x14ac:dyDescent="0.15">
      <c r="A34" s="113">
        <f t="shared" si="0"/>
        <v>28</v>
      </c>
      <c r="B34" t="s">
        <v>96</v>
      </c>
      <c r="C34" t="s">
        <v>97</v>
      </c>
      <c r="D34" t="s">
        <v>39</v>
      </c>
      <c r="E34" t="s">
        <v>98</v>
      </c>
      <c r="F34" s="1" t="s">
        <v>99</v>
      </c>
      <c r="G34" s="1" t="s">
        <v>30</v>
      </c>
      <c r="I34" s="65">
        <v>16</v>
      </c>
      <c r="J34" s="82">
        <f t="shared" si="9"/>
        <v>5</v>
      </c>
      <c r="K34" s="86"/>
      <c r="L34" s="117">
        <f t="shared" si="2"/>
        <v>0</v>
      </c>
      <c r="M34" s="65"/>
      <c r="N34" s="117">
        <f t="shared" si="3"/>
        <v>0</v>
      </c>
      <c r="O34" s="65"/>
      <c r="P34" s="117">
        <f t="shared" si="4"/>
        <v>0</v>
      </c>
      <c r="Q34" s="65"/>
      <c r="R34" s="82">
        <f t="shared" si="5"/>
        <v>0</v>
      </c>
      <c r="S34" s="83"/>
      <c r="T34" s="114">
        <f t="shared" si="6"/>
        <v>5</v>
      </c>
      <c r="U34" s="115">
        <f>T24-MIN(J24,L24,N24,P24,R24)</f>
        <v>13</v>
      </c>
      <c r="V34" s="116">
        <f t="shared" si="7"/>
        <v>0</v>
      </c>
      <c r="W34" s="8">
        <f t="shared" si="8"/>
        <v>5</v>
      </c>
    </row>
    <row r="35" spans="1:23" hidden="1" x14ac:dyDescent="0.15">
      <c r="A35" s="113">
        <f t="shared" si="0"/>
        <v>29</v>
      </c>
      <c r="B35" t="s">
        <v>399</v>
      </c>
      <c r="C35" t="s">
        <v>400</v>
      </c>
      <c r="D35" t="s">
        <v>401</v>
      </c>
      <c r="E35" t="s">
        <v>402</v>
      </c>
      <c r="F35" s="1" t="s">
        <v>403</v>
      </c>
      <c r="G35" s="1" t="s">
        <v>30</v>
      </c>
      <c r="I35" s="65"/>
      <c r="J35" s="117">
        <f t="shared" si="9"/>
        <v>0</v>
      </c>
      <c r="K35" s="118">
        <v>16</v>
      </c>
      <c r="L35" s="82">
        <f t="shared" si="2"/>
        <v>5</v>
      </c>
      <c r="M35" s="65"/>
      <c r="N35" s="117">
        <f t="shared" si="3"/>
        <v>0</v>
      </c>
      <c r="O35" s="65"/>
      <c r="P35" s="117">
        <f t="shared" si="4"/>
        <v>0</v>
      </c>
      <c r="Q35" s="65"/>
      <c r="R35" s="82">
        <f t="shared" si="5"/>
        <v>0</v>
      </c>
      <c r="S35" s="83"/>
      <c r="T35" s="114">
        <f t="shared" si="6"/>
        <v>5</v>
      </c>
      <c r="U35" s="115" t="e">
        <f>#REF!-MIN(#REF!,#REF!,#REF!,#REF!,#REF!)</f>
        <v>#REF!</v>
      </c>
      <c r="V35" s="116">
        <f t="shared" si="7"/>
        <v>0</v>
      </c>
      <c r="W35" s="8">
        <f t="shared" si="8"/>
        <v>5</v>
      </c>
    </row>
    <row r="36" spans="1:23" hidden="1" x14ac:dyDescent="0.15">
      <c r="A36" s="113">
        <f t="shared" si="0"/>
        <v>30</v>
      </c>
      <c r="B36" t="s">
        <v>201</v>
      </c>
      <c r="C36" t="s">
        <v>202</v>
      </c>
      <c r="D36" t="s">
        <v>180</v>
      </c>
      <c r="E36" t="s">
        <v>203</v>
      </c>
      <c r="F36" s="1" t="s">
        <v>204</v>
      </c>
      <c r="G36" s="1" t="s">
        <v>52</v>
      </c>
      <c r="I36" s="65"/>
      <c r="J36" s="117">
        <f t="shared" si="9"/>
        <v>0</v>
      </c>
      <c r="K36" s="65"/>
      <c r="L36" s="117">
        <f t="shared" si="2"/>
        <v>0</v>
      </c>
      <c r="M36" s="65">
        <v>18</v>
      </c>
      <c r="N36" s="82">
        <f t="shared" si="3"/>
        <v>3</v>
      </c>
      <c r="O36" s="65"/>
      <c r="P36" s="117">
        <f t="shared" si="4"/>
        <v>0</v>
      </c>
      <c r="Q36" s="86"/>
      <c r="R36" s="82">
        <f t="shared" si="5"/>
        <v>0</v>
      </c>
      <c r="T36" s="114">
        <f t="shared" si="6"/>
        <v>3</v>
      </c>
      <c r="U36" s="115" t="e">
        <f>#REF!-MIN(#REF!,#REF!,#REF!,#REF!,#REF!)</f>
        <v>#REF!</v>
      </c>
      <c r="V36" s="116">
        <f t="shared" si="7"/>
        <v>0</v>
      </c>
      <c r="W36" s="8">
        <f t="shared" si="8"/>
        <v>3</v>
      </c>
    </row>
    <row r="37" spans="1:23" hidden="1" x14ac:dyDescent="0.15">
      <c r="A37" s="113">
        <f t="shared" si="0"/>
        <v>31</v>
      </c>
      <c r="B37" t="s">
        <v>178</v>
      </c>
      <c r="C37" t="s">
        <v>179</v>
      </c>
      <c r="D37" t="s">
        <v>180</v>
      </c>
      <c r="E37" t="s">
        <v>181</v>
      </c>
      <c r="F37" s="1" t="s">
        <v>182</v>
      </c>
      <c r="G37" s="1" t="s">
        <v>52</v>
      </c>
      <c r="H37" s="1" t="s">
        <v>79</v>
      </c>
      <c r="I37" s="65">
        <v>18</v>
      </c>
      <c r="J37" s="82">
        <f t="shared" si="9"/>
        <v>3</v>
      </c>
      <c r="K37" s="86"/>
      <c r="L37" s="117">
        <f t="shared" si="2"/>
        <v>0</v>
      </c>
      <c r="M37" s="65"/>
      <c r="N37" s="117">
        <f t="shared" si="3"/>
        <v>0</v>
      </c>
      <c r="O37" s="65"/>
      <c r="P37" s="117">
        <f t="shared" si="4"/>
        <v>0</v>
      </c>
      <c r="Q37" s="86"/>
      <c r="R37" s="82">
        <f t="shared" si="5"/>
        <v>0</v>
      </c>
      <c r="T37" s="114">
        <f t="shared" si="6"/>
        <v>3</v>
      </c>
      <c r="U37" s="115" t="e">
        <f>#REF!-MIN(#REF!,#REF!,#REF!,#REF!,#REF!)</f>
        <v>#REF!</v>
      </c>
      <c r="V37" s="116">
        <f t="shared" si="7"/>
        <v>0</v>
      </c>
      <c r="W37" s="8">
        <f t="shared" si="8"/>
        <v>3</v>
      </c>
    </row>
    <row r="38" spans="1:23" hidden="1" x14ac:dyDescent="0.15">
      <c r="A38" s="113">
        <f t="shared" si="0"/>
        <v>32</v>
      </c>
      <c r="B38" t="s">
        <v>208</v>
      </c>
      <c r="C38" t="s">
        <v>209</v>
      </c>
      <c r="D38" t="s">
        <v>170</v>
      </c>
      <c r="E38" t="s">
        <v>210</v>
      </c>
      <c r="F38" s="1" t="s">
        <v>211</v>
      </c>
      <c r="G38" s="1" t="s">
        <v>52</v>
      </c>
      <c r="H38" s="1" t="s">
        <v>79</v>
      </c>
      <c r="I38" s="65"/>
      <c r="J38" s="117">
        <f t="shared" si="9"/>
        <v>0</v>
      </c>
      <c r="K38" s="65">
        <v>18</v>
      </c>
      <c r="L38" s="82">
        <f t="shared" si="2"/>
        <v>3</v>
      </c>
      <c r="M38" s="65"/>
      <c r="N38" s="117">
        <f t="shared" si="3"/>
        <v>0</v>
      </c>
      <c r="O38" s="65"/>
      <c r="P38" s="117">
        <f t="shared" si="4"/>
        <v>0</v>
      </c>
      <c r="Q38" s="65"/>
      <c r="R38" s="82">
        <f t="shared" si="5"/>
        <v>0</v>
      </c>
      <c r="T38" s="114">
        <f t="shared" si="6"/>
        <v>3</v>
      </c>
      <c r="U38" s="115">
        <f>T28-MIN(J28,L28,N28,P28,R28)</f>
        <v>10</v>
      </c>
      <c r="V38" s="116">
        <f t="shared" si="7"/>
        <v>0</v>
      </c>
      <c r="W38" s="8">
        <f t="shared" si="8"/>
        <v>3</v>
      </c>
    </row>
    <row r="39" spans="1:23" hidden="1" x14ac:dyDescent="0.15">
      <c r="A39" s="113">
        <f t="shared" si="0"/>
        <v>33</v>
      </c>
      <c r="B39" t="s">
        <v>169</v>
      </c>
      <c r="C39" t="s">
        <v>161</v>
      </c>
      <c r="D39" t="s">
        <v>170</v>
      </c>
      <c r="E39" t="s">
        <v>171</v>
      </c>
      <c r="F39" s="1" t="s">
        <v>172</v>
      </c>
      <c r="G39" s="1" t="s">
        <v>30</v>
      </c>
      <c r="H39" s="1" t="s">
        <v>79</v>
      </c>
      <c r="I39" s="65">
        <v>20</v>
      </c>
      <c r="J39" s="82">
        <f t="shared" si="9"/>
        <v>1</v>
      </c>
      <c r="K39" s="65"/>
      <c r="L39" s="117">
        <f t="shared" si="2"/>
        <v>0</v>
      </c>
      <c r="M39" s="65"/>
      <c r="N39" s="117">
        <f t="shared" si="3"/>
        <v>0</v>
      </c>
      <c r="O39" s="65">
        <v>20</v>
      </c>
      <c r="P39" s="82">
        <f t="shared" si="4"/>
        <v>1</v>
      </c>
      <c r="Q39" s="86"/>
      <c r="R39" s="82">
        <f t="shared" si="5"/>
        <v>0</v>
      </c>
      <c r="S39" s="83"/>
      <c r="T39" s="114">
        <f t="shared" si="6"/>
        <v>2</v>
      </c>
      <c r="U39" s="115" t="e">
        <f>#REF!-MIN(#REF!,#REF!,#REF!,#REF!,#REF!)</f>
        <v>#REF!</v>
      </c>
      <c r="V39" s="116">
        <f t="shared" si="7"/>
        <v>0</v>
      </c>
      <c r="W39" s="8">
        <f t="shared" si="8"/>
        <v>2</v>
      </c>
    </row>
    <row r="40" spans="1:23" hidden="1" x14ac:dyDescent="0.15">
      <c r="A40" s="113">
        <f t="shared" si="0"/>
        <v>34</v>
      </c>
      <c r="B40" t="s">
        <v>212</v>
      </c>
      <c r="C40" t="s">
        <v>404</v>
      </c>
      <c r="D40" t="s">
        <v>405</v>
      </c>
      <c r="E40" t="s">
        <v>406</v>
      </c>
      <c r="F40" s="1" t="s">
        <v>407</v>
      </c>
      <c r="G40" s="1" t="s">
        <v>115</v>
      </c>
      <c r="I40" s="65"/>
      <c r="J40" s="117">
        <f t="shared" si="9"/>
        <v>0</v>
      </c>
      <c r="K40" s="118">
        <v>19</v>
      </c>
      <c r="L40" s="82">
        <f t="shared" si="2"/>
        <v>2</v>
      </c>
      <c r="M40" s="65"/>
      <c r="N40" s="117">
        <f t="shared" si="3"/>
        <v>0</v>
      </c>
      <c r="O40" s="65"/>
      <c r="P40" s="117">
        <f t="shared" si="4"/>
        <v>0</v>
      </c>
      <c r="Q40" s="65"/>
      <c r="R40" s="82">
        <f t="shared" si="5"/>
        <v>0</v>
      </c>
      <c r="S40" s="83"/>
      <c r="T40" s="114">
        <f t="shared" si="6"/>
        <v>2</v>
      </c>
      <c r="U40" s="115" t="e">
        <f>#REF!-MIN(#REF!,#REF!,#REF!,#REF!,#REF!)</f>
        <v>#REF!</v>
      </c>
      <c r="V40" s="116">
        <f t="shared" si="7"/>
        <v>0</v>
      </c>
      <c r="W40" s="8">
        <f t="shared" si="8"/>
        <v>2</v>
      </c>
    </row>
    <row r="41" spans="1:23" hidden="1" x14ac:dyDescent="0.15">
      <c r="A41" s="113">
        <f t="shared" si="0"/>
        <v>35</v>
      </c>
      <c r="B41" t="s">
        <v>53</v>
      </c>
      <c r="C41" t="s">
        <v>54</v>
      </c>
      <c r="D41" t="s">
        <v>55</v>
      </c>
      <c r="E41" t="s">
        <v>56</v>
      </c>
      <c r="F41" s="1" t="s">
        <v>57</v>
      </c>
      <c r="G41" s="1" t="s">
        <v>30</v>
      </c>
      <c r="I41" s="65"/>
      <c r="J41" s="120">
        <f t="shared" si="9"/>
        <v>0</v>
      </c>
      <c r="K41" s="65"/>
      <c r="L41" s="120">
        <f t="shared" si="2"/>
        <v>0</v>
      </c>
      <c r="M41" s="65"/>
      <c r="N41" s="120">
        <f t="shared" si="3"/>
        <v>0</v>
      </c>
      <c r="O41" s="65">
        <v>19</v>
      </c>
      <c r="P41" s="120">
        <f t="shared" si="4"/>
        <v>2</v>
      </c>
      <c r="Q41" s="65"/>
      <c r="R41" s="82">
        <f t="shared" si="5"/>
        <v>0</v>
      </c>
      <c r="S41" s="101"/>
      <c r="T41" s="114">
        <f t="shared" si="6"/>
        <v>2</v>
      </c>
      <c r="U41" s="121">
        <f>T35-MIN(J35,L35,N35,P35,R35)</f>
        <v>5</v>
      </c>
      <c r="V41" s="116">
        <f t="shared" si="7"/>
        <v>0</v>
      </c>
      <c r="W41" s="8">
        <f t="shared" si="8"/>
        <v>2</v>
      </c>
    </row>
    <row r="42" spans="1:23" hidden="1" x14ac:dyDescent="0.15">
      <c r="A42" s="113">
        <f t="shared" si="0"/>
        <v>36</v>
      </c>
      <c r="B42" t="s">
        <v>116</v>
      </c>
      <c r="C42" t="s">
        <v>54</v>
      </c>
      <c r="D42" t="s">
        <v>117</v>
      </c>
      <c r="E42" t="s">
        <v>118</v>
      </c>
      <c r="F42" s="1" t="s">
        <v>119</v>
      </c>
      <c r="G42" s="1" t="s">
        <v>30</v>
      </c>
      <c r="H42" s="1" t="s">
        <v>79</v>
      </c>
      <c r="I42" s="65"/>
      <c r="J42" s="117">
        <f t="shared" si="9"/>
        <v>0</v>
      </c>
      <c r="K42" s="118">
        <v>20</v>
      </c>
      <c r="L42" s="82">
        <f t="shared" si="2"/>
        <v>1</v>
      </c>
      <c r="M42" s="65"/>
      <c r="N42" s="117">
        <f t="shared" si="3"/>
        <v>0</v>
      </c>
      <c r="O42" s="65"/>
      <c r="P42" s="117">
        <f t="shared" si="4"/>
        <v>0</v>
      </c>
      <c r="Q42" s="65"/>
      <c r="R42" s="82">
        <f t="shared" si="5"/>
        <v>0</v>
      </c>
      <c r="S42" s="83"/>
      <c r="T42" s="114">
        <f t="shared" si="6"/>
        <v>1</v>
      </c>
      <c r="U42" s="115" t="e">
        <f>#REF!-MIN(#REF!,#REF!,#REF!,#REF!,#REF!)</f>
        <v>#REF!</v>
      </c>
      <c r="V42" s="116">
        <f t="shared" si="7"/>
        <v>0</v>
      </c>
      <c r="W42" s="8">
        <f t="shared" si="8"/>
        <v>1</v>
      </c>
    </row>
    <row r="43" spans="1:23" hidden="1" x14ac:dyDescent="0.15">
      <c r="A43" s="113">
        <f t="shared" si="0"/>
        <v>37</v>
      </c>
      <c r="B43" t="s">
        <v>408</v>
      </c>
      <c r="C43" t="s">
        <v>233</v>
      </c>
      <c r="D43" t="s">
        <v>234</v>
      </c>
      <c r="E43" t="s">
        <v>113</v>
      </c>
      <c r="F43" s="1" t="s">
        <v>114</v>
      </c>
      <c r="G43" s="1" t="s">
        <v>115</v>
      </c>
      <c r="H43" s="1" t="s">
        <v>79</v>
      </c>
      <c r="I43" s="65"/>
      <c r="J43" s="82">
        <f t="shared" si="9"/>
        <v>0</v>
      </c>
      <c r="K43" s="65"/>
      <c r="L43" s="82">
        <f t="shared" si="2"/>
        <v>0</v>
      </c>
      <c r="M43" s="65"/>
      <c r="N43" s="82">
        <f t="shared" si="3"/>
        <v>0</v>
      </c>
      <c r="O43" s="65"/>
      <c r="P43" s="82">
        <f t="shared" si="4"/>
        <v>0</v>
      </c>
      <c r="Q43" s="86"/>
      <c r="R43" s="82">
        <f t="shared" si="5"/>
        <v>0</v>
      </c>
      <c r="T43" s="114">
        <f t="shared" si="6"/>
        <v>0</v>
      </c>
      <c r="U43" s="101"/>
      <c r="V43" s="116">
        <f t="shared" si="7"/>
        <v>0</v>
      </c>
      <c r="W43" s="8">
        <f t="shared" si="8"/>
        <v>0</v>
      </c>
    </row>
    <row r="44" spans="1:23" hidden="1" x14ac:dyDescent="0.15">
      <c r="A44" s="113">
        <f t="shared" si="0"/>
        <v>38</v>
      </c>
      <c r="B44" t="s">
        <v>242</v>
      </c>
      <c r="C44" t="s">
        <v>243</v>
      </c>
      <c r="D44" t="s">
        <v>244</v>
      </c>
      <c r="E44" t="s">
        <v>409</v>
      </c>
      <c r="F44" s="1" t="s">
        <v>246</v>
      </c>
      <c r="G44" s="1" t="s">
        <v>115</v>
      </c>
      <c r="I44" s="65"/>
      <c r="J44" s="82">
        <f t="shared" si="9"/>
        <v>0</v>
      </c>
      <c r="K44" s="65"/>
      <c r="L44" s="82">
        <f t="shared" si="2"/>
        <v>0</v>
      </c>
      <c r="M44" s="65"/>
      <c r="N44" s="82">
        <f t="shared" si="3"/>
        <v>0</v>
      </c>
      <c r="O44" s="65"/>
      <c r="P44" s="82">
        <f t="shared" si="4"/>
        <v>0</v>
      </c>
      <c r="Q44" s="65"/>
      <c r="R44" s="82">
        <f t="shared" si="5"/>
        <v>0</v>
      </c>
      <c r="T44" s="114">
        <f t="shared" si="6"/>
        <v>0</v>
      </c>
      <c r="U44" s="115" t="e">
        <f>#REF!-MIN(#REF!,#REF!,#REF!,#REF!,#REF!)</f>
        <v>#REF!</v>
      </c>
      <c r="V44" s="116">
        <f t="shared" si="7"/>
        <v>0</v>
      </c>
      <c r="W44" s="8">
        <f t="shared" si="8"/>
        <v>0</v>
      </c>
    </row>
    <row r="45" spans="1:23" hidden="1" x14ac:dyDescent="0.15">
      <c r="A45" s="113">
        <f t="shared" si="0"/>
        <v>39</v>
      </c>
      <c r="B45" t="s">
        <v>410</v>
      </c>
      <c r="C45" t="s">
        <v>101</v>
      </c>
      <c r="D45" t="s">
        <v>411</v>
      </c>
      <c r="E45" t="s">
        <v>412</v>
      </c>
      <c r="F45" s="1" t="s">
        <v>413</v>
      </c>
      <c r="G45" s="1" t="s">
        <v>52</v>
      </c>
      <c r="H45" s="1" t="s">
        <v>79</v>
      </c>
      <c r="I45" s="65"/>
      <c r="J45" s="122">
        <v>0</v>
      </c>
      <c r="K45" s="65"/>
      <c r="L45" s="122">
        <v>0</v>
      </c>
      <c r="M45" s="65"/>
      <c r="N45" s="122">
        <v>0</v>
      </c>
      <c r="O45" s="65"/>
      <c r="P45" s="122">
        <v>0</v>
      </c>
      <c r="Q45" s="65"/>
      <c r="R45" s="82">
        <f t="shared" si="5"/>
        <v>0</v>
      </c>
      <c r="S45" s="8"/>
      <c r="T45" s="114">
        <f t="shared" si="6"/>
        <v>0</v>
      </c>
      <c r="U45" s="121">
        <f>T35-MIN(J35,L35,N35,P35,R35)</f>
        <v>5</v>
      </c>
      <c r="V45" s="116">
        <f t="shared" si="7"/>
        <v>0</v>
      </c>
      <c r="W45" s="8">
        <f t="shared" si="8"/>
        <v>0</v>
      </c>
    </row>
    <row r="46" spans="1:23" hidden="1" x14ac:dyDescent="0.15">
      <c r="A46" s="113">
        <f t="shared" si="0"/>
        <v>40</v>
      </c>
      <c r="B46" t="s">
        <v>100</v>
      </c>
      <c r="C46" t="s">
        <v>101</v>
      </c>
      <c r="D46" t="s">
        <v>385</v>
      </c>
      <c r="E46" t="s">
        <v>103</v>
      </c>
      <c r="F46" s="1" t="s">
        <v>104</v>
      </c>
      <c r="G46" s="1" t="s">
        <v>30</v>
      </c>
      <c r="I46" s="65"/>
      <c r="J46" s="82">
        <f>IF(I46=1,25,IF(I46=2,22,IF(I46=3,20,IF(I46=4,18,IF(I46=0,0,(21-I46))))))</f>
        <v>0</v>
      </c>
      <c r="K46" s="65"/>
      <c r="L46" s="82">
        <f>IF(K46=1,25,IF(K46=2,22,IF(K46=3,20,IF(K46=4,18,IF(K46=0,0,(21-K46))))))</f>
        <v>0</v>
      </c>
      <c r="M46" s="65"/>
      <c r="N46" s="82">
        <f>IF(M46=1,25,IF(M46=2,22,IF(M46=3,20,IF(M46=4,18,IF(M46=0,0,(21-M46))))))</f>
        <v>0</v>
      </c>
      <c r="O46" s="65"/>
      <c r="P46" s="82">
        <f>IF(O46=1,25,IF(O46=2,22,IF(O46=3,20,IF(O46=4,18,IF(O46=0,0,(21-O46))))))</f>
        <v>0</v>
      </c>
      <c r="Q46" s="86"/>
      <c r="R46" s="82">
        <f t="shared" si="5"/>
        <v>0</v>
      </c>
      <c r="T46" s="114">
        <f t="shared" si="6"/>
        <v>0</v>
      </c>
      <c r="U46" s="83"/>
      <c r="V46" s="116">
        <f t="shared" si="7"/>
        <v>0</v>
      </c>
      <c r="W46" s="8">
        <f t="shared" si="8"/>
        <v>0</v>
      </c>
    </row>
    <row r="47" spans="1:23" hidden="1" x14ac:dyDescent="0.15">
      <c r="A47" s="113">
        <f t="shared" si="0"/>
        <v>41</v>
      </c>
      <c r="B47" t="s">
        <v>251</v>
      </c>
      <c r="C47" t="s">
        <v>252</v>
      </c>
      <c r="D47" t="s">
        <v>253</v>
      </c>
      <c r="E47" t="s">
        <v>254</v>
      </c>
      <c r="F47" s="1" t="s">
        <v>255</v>
      </c>
      <c r="G47" s="1" t="s">
        <v>52</v>
      </c>
      <c r="H47" s="1" t="s">
        <v>79</v>
      </c>
      <c r="I47" s="65"/>
      <c r="J47" s="120">
        <f>IF(I47=1,25,IF(I47=2,22,IF(I47=3,20,IF(I47=4,18,IF(I47=0,0,(21-I47))))))</f>
        <v>0</v>
      </c>
      <c r="K47" s="86"/>
      <c r="L47" s="120">
        <f>IF(K47=1,25,IF(K47=2,22,IF(K47=3,20,IF(K47=4,18,IF(K47=0,0,(21-K47))))))</f>
        <v>0</v>
      </c>
      <c r="M47" s="65"/>
      <c r="N47" s="120">
        <f>IF(M47=1,25,IF(M47=2,22,IF(M47=3,20,IF(M47=4,18,IF(M47=0,0,(21-M47))))))</f>
        <v>0</v>
      </c>
      <c r="O47" s="65"/>
      <c r="P47" s="120">
        <f>IF(O47=1,25,IF(O47=2,22,IF(O47=3,20,IF(O47=4,18,IF(O47=0,0,(21-O47))))))</f>
        <v>0</v>
      </c>
      <c r="Q47" s="86"/>
      <c r="R47" s="82">
        <f t="shared" si="5"/>
        <v>0</v>
      </c>
      <c r="S47" s="101"/>
      <c r="T47" s="114">
        <f t="shared" si="6"/>
        <v>0</v>
      </c>
      <c r="U47" s="121" t="e">
        <f>#REF!-MIN(#REF!,#REF!,#REF!,#REF!,#REF!)</f>
        <v>#REF!</v>
      </c>
      <c r="V47" s="116">
        <f t="shared" si="7"/>
        <v>0</v>
      </c>
      <c r="W47" s="8">
        <f t="shared" si="8"/>
        <v>0</v>
      </c>
    </row>
    <row r="48" spans="1:23" hidden="1" x14ac:dyDescent="0.15">
      <c r="A48" s="113">
        <f t="shared" si="0"/>
        <v>42</v>
      </c>
      <c r="B48" t="s">
        <v>271</v>
      </c>
      <c r="C48" t="s">
        <v>193</v>
      </c>
      <c r="D48" t="s">
        <v>175</v>
      </c>
      <c r="E48" t="s">
        <v>272</v>
      </c>
      <c r="F48" s="1" t="s">
        <v>273</v>
      </c>
      <c r="G48" s="1" t="s">
        <v>30</v>
      </c>
      <c r="H48" s="1" t="s">
        <v>79</v>
      </c>
      <c r="I48" s="65"/>
      <c r="J48" s="65">
        <v>0</v>
      </c>
      <c r="K48" s="65"/>
      <c r="L48" s="65">
        <v>0</v>
      </c>
      <c r="M48" s="65"/>
      <c r="N48" s="65">
        <v>0</v>
      </c>
      <c r="O48" s="65"/>
      <c r="P48" s="65">
        <v>0</v>
      </c>
      <c r="Q48" s="65"/>
      <c r="R48" s="82">
        <f t="shared" si="5"/>
        <v>0</v>
      </c>
      <c r="S48" s="65"/>
      <c r="T48" s="114">
        <f t="shared" si="6"/>
        <v>0</v>
      </c>
      <c r="U48" s="121">
        <f>T38-MIN(J38,L38,N38,P38,R38)</f>
        <v>3</v>
      </c>
      <c r="V48" s="116">
        <f t="shared" si="7"/>
        <v>0</v>
      </c>
      <c r="W48" s="8">
        <f t="shared" si="8"/>
        <v>0</v>
      </c>
    </row>
    <row r="49" spans="1:23" hidden="1" x14ac:dyDescent="0.15">
      <c r="A49" s="113">
        <f t="shared" si="0"/>
        <v>43</v>
      </c>
      <c r="B49" t="s">
        <v>414</v>
      </c>
      <c r="C49" t="s">
        <v>59</v>
      </c>
      <c r="D49" t="s">
        <v>149</v>
      </c>
      <c r="E49" t="s">
        <v>98</v>
      </c>
      <c r="F49" s="1" t="s">
        <v>415</v>
      </c>
      <c r="G49" s="1" t="s">
        <v>30</v>
      </c>
      <c r="H49" s="1" t="s">
        <v>79</v>
      </c>
      <c r="I49" s="65"/>
      <c r="J49" s="120">
        <f>IF(I49=1,25,IF(I49=2,22,IF(I49=3,20,IF(I49=4,18,IF(I49=0,0,(21-I49))))))</f>
        <v>0</v>
      </c>
      <c r="K49" s="65"/>
      <c r="L49" s="120">
        <f>IF(K49=1,25,IF(K49=2,22,IF(K49=3,20,IF(K49=4,18,IF(K49=0,0,(21-K49))))))</f>
        <v>0</v>
      </c>
      <c r="M49" s="65"/>
      <c r="N49" s="120">
        <f>IF(M49=1,25,IF(M49=2,22,IF(M49=3,20,IF(M49=4,18,IF(M49=0,0,(21-M49))))))</f>
        <v>0</v>
      </c>
      <c r="O49" s="65"/>
      <c r="P49" s="120">
        <f>IF(O49=1,25,IF(O49=2,22,IF(O49=3,20,IF(O49=4,18,IF(O49=0,0,(21-O49))))))</f>
        <v>0</v>
      </c>
      <c r="Q49" s="86"/>
      <c r="R49" s="82">
        <f t="shared" si="5"/>
        <v>0</v>
      </c>
      <c r="S49" s="101"/>
      <c r="T49" s="114">
        <f t="shared" si="6"/>
        <v>0</v>
      </c>
      <c r="U49" s="121" t="e">
        <f>#REF!-MIN(#REF!,#REF!,#REF!,#REF!,#REF!)</f>
        <v>#REF!</v>
      </c>
      <c r="V49" s="116">
        <f t="shared" si="7"/>
        <v>0</v>
      </c>
      <c r="W49" s="8">
        <f t="shared" si="8"/>
        <v>0</v>
      </c>
    </row>
    <row r="50" spans="1:23" hidden="1" x14ac:dyDescent="0.15">
      <c r="A50" s="113">
        <f t="shared" si="0"/>
        <v>44</v>
      </c>
      <c r="B50" t="s">
        <v>106</v>
      </c>
      <c r="C50" t="s">
        <v>107</v>
      </c>
      <c r="D50" t="s">
        <v>108</v>
      </c>
      <c r="E50" t="s">
        <v>109</v>
      </c>
      <c r="F50" s="1" t="s">
        <v>110</v>
      </c>
      <c r="G50" s="1" t="s">
        <v>52</v>
      </c>
      <c r="H50" s="1" t="s">
        <v>79</v>
      </c>
      <c r="I50" s="65"/>
      <c r="J50" s="120">
        <f>IF(I50=1,25,IF(I50=2,22,IF(I50=3,20,IF(I50=4,18,IF(I50=0,0,(21-I50))))))</f>
        <v>0</v>
      </c>
      <c r="K50" s="65"/>
      <c r="L50" s="120">
        <f>IF(K50=1,25,IF(K50=2,22,IF(K50=3,20,IF(K50=4,18,IF(K50=0,0,(21-K50))))))</f>
        <v>0</v>
      </c>
      <c r="M50" s="65"/>
      <c r="N50" s="120">
        <f>IF(M50=1,25,IF(M50=2,22,IF(M50=3,20,IF(M50=4,18,IF(M50=0,0,(21-M50))))))</f>
        <v>0</v>
      </c>
      <c r="O50" s="65"/>
      <c r="P50" s="120">
        <f>IF(O50=1,25,IF(O50=2,22,IF(O50=3,20,IF(O50=4,18,IF(O50=0,0,(21-O50))))))</f>
        <v>0</v>
      </c>
      <c r="Q50" s="86"/>
      <c r="R50" s="82">
        <f t="shared" si="5"/>
        <v>0</v>
      </c>
      <c r="S50" s="101"/>
      <c r="T50" s="114">
        <f t="shared" si="6"/>
        <v>0</v>
      </c>
      <c r="U50" s="121">
        <f>T40-MIN(J40,L40,N40,P40,R40)</f>
        <v>2</v>
      </c>
      <c r="V50" s="116">
        <f t="shared" si="7"/>
        <v>0</v>
      </c>
      <c r="W50" s="8">
        <f t="shared" si="8"/>
        <v>0</v>
      </c>
    </row>
    <row r="51" spans="1:23" hidden="1" x14ac:dyDescent="0.15">
      <c r="A51" s="113">
        <f t="shared" si="0"/>
        <v>45</v>
      </c>
      <c r="B51" t="s">
        <v>86</v>
      </c>
      <c r="C51" t="s">
        <v>161</v>
      </c>
      <c r="D51" t="s">
        <v>162</v>
      </c>
      <c r="E51" t="s">
        <v>416</v>
      </c>
      <c r="F51" s="1" t="s">
        <v>62</v>
      </c>
      <c r="G51" s="1" t="s">
        <v>30</v>
      </c>
      <c r="I51" s="65"/>
      <c r="J51" s="120">
        <f>IF(I51=1,25,IF(I51=2,22,IF(I51=3,20,IF(I51=4,18,IF(I51=0,0,(21-I51))))))</f>
        <v>0</v>
      </c>
      <c r="K51" s="65"/>
      <c r="L51" s="120">
        <f>IF(K51=1,25,IF(K51=2,22,IF(K51=3,20,IF(K51=4,18,IF(K51=0,0,(21-K51))))))</f>
        <v>0</v>
      </c>
      <c r="M51" s="65"/>
      <c r="N51" s="120">
        <f>IF(M51=1,25,IF(M51=2,22,IF(M51=3,20,IF(M51=4,18,IF(M51=0,0,(21-M51))))))</f>
        <v>0</v>
      </c>
      <c r="O51" s="65"/>
      <c r="P51" s="120">
        <f>IF(O51=1,25,IF(O51=2,22,IF(O51=3,20,IF(O51=4,18,IF(O51=0,0,(21-O51))))))</f>
        <v>0</v>
      </c>
      <c r="Q51" s="86"/>
      <c r="R51" s="82">
        <f t="shared" si="5"/>
        <v>0</v>
      </c>
      <c r="S51" s="101"/>
      <c r="T51" s="114">
        <f t="shared" si="6"/>
        <v>0</v>
      </c>
      <c r="U51" s="121">
        <f>T48-MIN(J48,L48,N48,P48,R48)</f>
        <v>0</v>
      </c>
      <c r="V51" s="116">
        <f t="shared" si="7"/>
        <v>0</v>
      </c>
      <c r="W51" s="8">
        <f t="shared" si="8"/>
        <v>0</v>
      </c>
    </row>
    <row r="52" spans="1:23" hidden="1" x14ac:dyDescent="0.15">
      <c r="A52" s="113">
        <f t="shared" si="0"/>
        <v>46</v>
      </c>
      <c r="B52" t="s">
        <v>148</v>
      </c>
      <c r="C52" t="s">
        <v>130</v>
      </c>
      <c r="D52" t="s">
        <v>149</v>
      </c>
      <c r="E52" t="s">
        <v>150</v>
      </c>
      <c r="F52" s="1" t="s">
        <v>151</v>
      </c>
      <c r="G52" s="1" t="s">
        <v>115</v>
      </c>
      <c r="H52" s="1" t="s">
        <v>79</v>
      </c>
      <c r="I52" s="65"/>
      <c r="J52" s="120">
        <f>IF(I52=1,25,IF(I52=2,22,IF(I52=3,20,IF(I52=4,18,IF(I52=0,0,(21-I52))))))</f>
        <v>0</v>
      </c>
      <c r="K52" s="65"/>
      <c r="L52" s="120">
        <f>IF(K52=1,25,IF(K52=2,22,IF(K52=3,20,IF(K52=4,18,IF(K52=0,0,(21-K52))))))</f>
        <v>0</v>
      </c>
      <c r="M52" s="65"/>
      <c r="N52" s="120">
        <f>IF(M52=1,25,IF(M52=2,22,IF(M52=3,20,IF(M52=4,18,IF(M52=0,0,(21-M52))))))</f>
        <v>0</v>
      </c>
      <c r="O52" s="65"/>
      <c r="P52" s="120">
        <f>IF(O52=1,25,IF(O52=2,22,IF(O52=3,20,IF(O52=4,18,IF(O52=0,0,(21-O52))))))</f>
        <v>0</v>
      </c>
      <c r="Q52" s="86"/>
      <c r="R52" s="82">
        <f t="shared" si="5"/>
        <v>0</v>
      </c>
      <c r="S52" s="101"/>
      <c r="T52" s="114">
        <f t="shared" si="6"/>
        <v>0</v>
      </c>
      <c r="U52" s="121">
        <f>T42-MIN(J42,L42,N42,P42,R42)</f>
        <v>1</v>
      </c>
      <c r="V52" s="116">
        <f t="shared" si="7"/>
        <v>0</v>
      </c>
      <c r="W52" s="8">
        <f t="shared" si="8"/>
        <v>0</v>
      </c>
    </row>
  </sheetData>
  <sheetProtection selectLockedCells="1" selectUnlockedCells="1"/>
  <mergeCells count="6">
    <mergeCell ref="Q4:R4"/>
    <mergeCell ref="B4:C4"/>
    <mergeCell ref="I4:J4"/>
    <mergeCell ref="K4:L4"/>
    <mergeCell ref="M4:N4"/>
    <mergeCell ref="O4:P4"/>
  </mergeCells>
  <pageMargins left="0.55972222222222223" right="0.4201388888888889" top="0.65972222222222221" bottom="0.77986111111111112" header="0.51180555555555551" footer="0.5"/>
  <pageSetup paperSize="9" firstPageNumber="0" orientation="landscape" horizontalDpi="300" verticalDpi="300"/>
  <headerFooter alignWithMargins="0">
    <oddFooter>&amp;R&amp;8a cura di Paolo Corbellini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TDC</vt:lpstr>
      <vt:lpstr>Coppa Italia</vt:lpstr>
      <vt:lpstr>__Anonymous_Sheet_DB__1</vt:lpstr>
      <vt:lpstr>TDC!Excel_BuiltIn_Print_Area</vt:lpstr>
      <vt:lpstr>TDC!Excel_BuiltIn_Print_Area</vt:lpstr>
      <vt:lpstr>TDC!Excel_BuiltIn_Print_Area</vt:lpstr>
      <vt:lpstr>'Coppa Italia'!Print_Area</vt:lpstr>
      <vt:lpstr>TDC!Print_Area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</cp:lastModifiedBy>
  <dcterms:created xsi:type="dcterms:W3CDTF">2021-10-07T15:24:29Z</dcterms:created>
  <dcterms:modified xsi:type="dcterms:W3CDTF">2021-10-07T15:24:29Z</dcterms:modified>
</cp:coreProperties>
</file>